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farr/Desktop/MPI Research/Ongoing Wageningen LST work/Paper files LST/2022 Supplementary files/"/>
    </mc:Choice>
  </mc:AlternateContent>
  <xr:revisionPtr revIDLastSave="0" documentId="13_ncr:1_{DAFF4335-9DCE-824A-AFB8-42E68A51ED98}" xr6:coauthVersionLast="36" xr6:coauthVersionMax="36" xr10:uidLastSave="{00000000-0000-0000-0000-000000000000}"/>
  <bookViews>
    <workbookView xWindow="3080" yWindow="2540" windowWidth="32500" windowHeight="17440" activeTab="1" xr2:uid="{C36E555A-6CEE-7D44-925E-A743413B6C2B}"/>
  </bookViews>
  <sheets>
    <sheet name="File information" sheetId="5" r:id="rId1"/>
    <sheet name="a) Liquid fitness assays 24 hrs" sheetId="1" r:id="rId2"/>
    <sheet name="b) Liquid fitness assays 48 hrs" sheetId="3" r:id="rId3"/>
    <sheet name="c) Colony fitness assays 24 hrs" sheetId="2" r:id="rId4"/>
    <sheet name="d) Colony fitness assays 48 hrs" sheetId="4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45" i="4" l="1"/>
  <c r="AA142" i="4"/>
  <c r="AA139" i="4"/>
  <c r="AA136" i="4"/>
  <c r="AA133" i="4"/>
  <c r="AA130" i="4"/>
  <c r="AA127" i="4"/>
  <c r="AA124" i="4"/>
  <c r="AA121" i="4"/>
  <c r="AA118" i="4"/>
  <c r="AA115" i="4"/>
  <c r="AA112" i="4"/>
  <c r="AA109" i="4"/>
  <c r="AA106" i="4"/>
  <c r="AA103" i="4"/>
  <c r="AA100" i="4"/>
  <c r="AA97" i="4"/>
  <c r="AA94" i="4"/>
  <c r="AA91" i="4"/>
  <c r="AA88" i="4"/>
  <c r="AA85" i="4"/>
  <c r="AA82" i="4"/>
  <c r="AA79" i="4"/>
  <c r="AA76" i="4"/>
  <c r="AA73" i="4"/>
  <c r="AA70" i="4"/>
  <c r="AA67" i="4"/>
  <c r="AA64" i="4"/>
  <c r="AA61" i="4"/>
  <c r="AA58" i="4"/>
  <c r="AA55" i="4"/>
  <c r="AA52" i="4"/>
  <c r="AA49" i="4"/>
  <c r="AA46" i="4"/>
  <c r="AA43" i="4"/>
  <c r="AA40" i="4"/>
  <c r="AA37" i="4"/>
  <c r="AA34" i="4"/>
  <c r="AA31" i="4"/>
  <c r="AA28" i="4"/>
  <c r="AA25" i="4"/>
  <c r="AA22" i="4"/>
  <c r="AA19" i="4"/>
  <c r="AA16" i="4"/>
  <c r="AA13" i="4"/>
  <c r="AA10" i="4"/>
  <c r="AA7" i="4"/>
  <c r="AA4" i="4"/>
  <c r="AA145" i="2"/>
  <c r="AA142" i="2"/>
  <c r="AA139" i="2"/>
  <c r="AA136" i="2"/>
  <c r="AA133" i="2"/>
  <c r="AA130" i="2"/>
  <c r="AA127" i="2"/>
  <c r="AA124" i="2"/>
  <c r="AA121" i="2"/>
  <c r="AA118" i="2"/>
  <c r="AA115" i="2"/>
  <c r="AA112" i="2"/>
  <c r="AA109" i="2"/>
  <c r="AA106" i="2"/>
  <c r="AA103" i="2"/>
  <c r="AA100" i="2"/>
  <c r="AA97" i="2"/>
  <c r="AA94" i="2"/>
  <c r="AA91" i="2"/>
  <c r="AA88" i="2"/>
  <c r="AA85" i="2"/>
  <c r="AA82" i="2"/>
  <c r="AA79" i="2"/>
  <c r="AA76" i="2"/>
  <c r="AA73" i="2"/>
  <c r="AA70" i="2"/>
  <c r="AA67" i="2"/>
  <c r="AA64" i="2"/>
  <c r="AA61" i="2"/>
  <c r="AA58" i="2"/>
  <c r="AA55" i="2"/>
  <c r="AA52" i="2"/>
  <c r="AA49" i="2"/>
  <c r="AA46" i="2"/>
  <c r="AA43" i="2"/>
  <c r="AA40" i="2"/>
  <c r="AA37" i="2"/>
  <c r="AA34" i="2"/>
  <c r="AA31" i="2"/>
  <c r="AA28" i="2"/>
  <c r="AA25" i="2"/>
  <c r="AA22" i="2"/>
  <c r="AA19" i="2"/>
  <c r="AA16" i="2"/>
  <c r="AA13" i="2"/>
  <c r="AA10" i="2"/>
  <c r="AA7" i="2"/>
  <c r="AA4" i="2"/>
  <c r="AA145" i="3"/>
  <c r="AA142" i="3"/>
  <c r="AA139" i="3"/>
  <c r="AA136" i="3"/>
  <c r="AA133" i="3"/>
  <c r="AA130" i="3"/>
  <c r="AA127" i="3"/>
  <c r="AA124" i="3"/>
  <c r="AA121" i="3"/>
  <c r="AA118" i="3"/>
  <c r="AA115" i="3"/>
  <c r="AA112" i="3"/>
  <c r="AA109" i="3"/>
  <c r="AA106" i="3"/>
  <c r="AA103" i="3"/>
  <c r="AA100" i="3"/>
  <c r="AA97" i="3"/>
  <c r="AA94" i="3"/>
  <c r="AA91" i="3"/>
  <c r="AA88" i="3"/>
  <c r="AA85" i="3"/>
  <c r="AA82" i="3"/>
  <c r="AA79" i="3"/>
  <c r="AA76" i="3"/>
  <c r="AA73" i="3"/>
  <c r="AA70" i="3"/>
  <c r="AA67" i="3"/>
  <c r="AA64" i="3"/>
  <c r="AA61" i="3"/>
  <c r="AA58" i="3"/>
  <c r="AA55" i="3"/>
  <c r="AA52" i="3"/>
  <c r="AA49" i="3"/>
  <c r="AA46" i="3"/>
  <c r="AA43" i="3"/>
  <c r="AA40" i="3"/>
  <c r="AA37" i="3"/>
  <c r="AA34" i="3"/>
  <c r="AA31" i="3"/>
  <c r="AA28" i="3"/>
  <c r="AA25" i="3"/>
  <c r="AA22" i="3"/>
  <c r="AA19" i="3"/>
  <c r="AA16" i="3"/>
  <c r="AA13" i="3"/>
  <c r="AA10" i="3"/>
  <c r="AA7" i="3"/>
  <c r="AA4" i="3"/>
  <c r="AA127" i="1"/>
  <c r="AA130" i="1"/>
  <c r="AA133" i="1"/>
  <c r="AA136" i="1"/>
  <c r="AA139" i="1"/>
  <c r="AA142" i="1"/>
  <c r="AA145" i="1"/>
  <c r="AA124" i="1"/>
  <c r="AA7" i="1"/>
  <c r="AA10" i="1"/>
  <c r="AA13" i="1"/>
  <c r="AA16" i="1"/>
  <c r="AA19" i="1"/>
  <c r="AA22" i="1"/>
  <c r="AA25" i="1"/>
  <c r="AA4" i="1"/>
  <c r="AA103" i="1"/>
  <c r="AA106" i="1"/>
  <c r="AA109" i="1"/>
  <c r="AA112" i="1"/>
  <c r="AA115" i="1"/>
  <c r="AA118" i="1"/>
  <c r="AA121" i="1"/>
  <c r="AA100" i="1"/>
  <c r="AA79" i="1"/>
  <c r="AA82" i="1"/>
  <c r="AA85" i="1"/>
  <c r="AA88" i="1"/>
  <c r="AA91" i="1"/>
  <c r="AA94" i="1"/>
  <c r="AA97" i="1"/>
  <c r="AA76" i="1"/>
  <c r="AA55" i="1"/>
  <c r="AA58" i="1"/>
  <c r="AA61" i="1"/>
  <c r="AA64" i="1"/>
  <c r="AA67" i="1"/>
  <c r="AA70" i="1"/>
  <c r="AA73" i="1"/>
  <c r="AA52" i="1"/>
  <c r="AA31" i="1"/>
  <c r="AA34" i="1"/>
  <c r="AA37" i="1"/>
  <c r="AA40" i="1"/>
  <c r="AA43" i="1"/>
  <c r="AA46" i="1"/>
  <c r="AA49" i="1"/>
  <c r="AA28" i="1"/>
  <c r="M145" i="4" l="1"/>
  <c r="L145" i="4"/>
  <c r="K145" i="4"/>
  <c r="J145" i="4"/>
  <c r="M142" i="4"/>
  <c r="L142" i="4"/>
  <c r="K142" i="4"/>
  <c r="J142" i="4"/>
  <c r="M139" i="4"/>
  <c r="L139" i="4"/>
  <c r="K139" i="4"/>
  <c r="J139" i="4"/>
  <c r="M130" i="4"/>
  <c r="L130" i="4"/>
  <c r="K130" i="4"/>
  <c r="J130" i="4"/>
  <c r="M136" i="4"/>
  <c r="L136" i="4"/>
  <c r="K136" i="4"/>
  <c r="J136" i="4"/>
  <c r="M133" i="4"/>
  <c r="L133" i="4"/>
  <c r="K133" i="4"/>
  <c r="J133" i="4"/>
  <c r="M124" i="4"/>
  <c r="L124" i="4"/>
  <c r="K124" i="4"/>
  <c r="J124" i="4"/>
  <c r="M127" i="4"/>
  <c r="L127" i="4"/>
  <c r="K127" i="4"/>
  <c r="J127" i="4"/>
  <c r="M121" i="4"/>
  <c r="L121" i="4"/>
  <c r="K121" i="4"/>
  <c r="J121" i="4"/>
  <c r="M118" i="4"/>
  <c r="L118" i="4"/>
  <c r="K118" i="4"/>
  <c r="J118" i="4"/>
  <c r="M115" i="4"/>
  <c r="L115" i="4"/>
  <c r="K115" i="4"/>
  <c r="J115" i="4"/>
  <c r="M106" i="4"/>
  <c r="L106" i="4"/>
  <c r="K106" i="4"/>
  <c r="J106" i="4"/>
  <c r="M112" i="4"/>
  <c r="L112" i="4"/>
  <c r="K112" i="4"/>
  <c r="J112" i="4"/>
  <c r="M109" i="4"/>
  <c r="L109" i="4"/>
  <c r="K109" i="4"/>
  <c r="J109" i="4"/>
  <c r="M100" i="4"/>
  <c r="L100" i="4"/>
  <c r="K100" i="4"/>
  <c r="J100" i="4"/>
  <c r="M103" i="4"/>
  <c r="L103" i="4"/>
  <c r="K103" i="4"/>
  <c r="J103" i="4"/>
  <c r="M97" i="4"/>
  <c r="L97" i="4"/>
  <c r="K97" i="4"/>
  <c r="J97" i="4"/>
  <c r="M94" i="4"/>
  <c r="L94" i="4"/>
  <c r="K94" i="4"/>
  <c r="J94" i="4"/>
  <c r="M91" i="4"/>
  <c r="L91" i="4"/>
  <c r="K91" i="4"/>
  <c r="J91" i="4"/>
  <c r="M82" i="4"/>
  <c r="L82" i="4"/>
  <c r="K82" i="4"/>
  <c r="J82" i="4"/>
  <c r="M88" i="4"/>
  <c r="L88" i="4"/>
  <c r="K88" i="4"/>
  <c r="J88" i="4"/>
  <c r="M85" i="4"/>
  <c r="L85" i="4"/>
  <c r="K85" i="4"/>
  <c r="J85" i="4"/>
  <c r="M76" i="4"/>
  <c r="L76" i="4"/>
  <c r="K76" i="4"/>
  <c r="J76" i="4"/>
  <c r="M79" i="4"/>
  <c r="L79" i="4"/>
  <c r="K79" i="4"/>
  <c r="J79" i="4"/>
  <c r="M73" i="4"/>
  <c r="L73" i="4"/>
  <c r="K73" i="4"/>
  <c r="J73" i="4"/>
  <c r="M70" i="4"/>
  <c r="L70" i="4"/>
  <c r="K70" i="4"/>
  <c r="J70" i="4"/>
  <c r="M67" i="4"/>
  <c r="L67" i="4"/>
  <c r="K67" i="4"/>
  <c r="J67" i="4"/>
  <c r="M58" i="4"/>
  <c r="L58" i="4"/>
  <c r="K58" i="4"/>
  <c r="J58" i="4"/>
  <c r="M64" i="4"/>
  <c r="L64" i="4"/>
  <c r="K64" i="4"/>
  <c r="J64" i="4"/>
  <c r="M61" i="4"/>
  <c r="L61" i="4"/>
  <c r="K61" i="4"/>
  <c r="J61" i="4"/>
  <c r="M52" i="4"/>
  <c r="L52" i="4"/>
  <c r="K52" i="4"/>
  <c r="J52" i="4"/>
  <c r="M55" i="4"/>
  <c r="L55" i="4"/>
  <c r="K55" i="4"/>
  <c r="J55" i="4"/>
  <c r="M49" i="4"/>
  <c r="L49" i="4"/>
  <c r="K49" i="4"/>
  <c r="J49" i="4"/>
  <c r="M46" i="4"/>
  <c r="L46" i="4"/>
  <c r="K46" i="4"/>
  <c r="J46" i="4"/>
  <c r="M43" i="4"/>
  <c r="L43" i="4"/>
  <c r="K43" i="4"/>
  <c r="J43" i="4"/>
  <c r="M34" i="4"/>
  <c r="L34" i="4"/>
  <c r="K34" i="4"/>
  <c r="J34" i="4"/>
  <c r="M40" i="4"/>
  <c r="L40" i="4"/>
  <c r="K40" i="4"/>
  <c r="J40" i="4"/>
  <c r="M37" i="4"/>
  <c r="L37" i="4"/>
  <c r="K37" i="4"/>
  <c r="J37" i="4"/>
  <c r="M28" i="4"/>
  <c r="L28" i="4"/>
  <c r="K28" i="4"/>
  <c r="J28" i="4"/>
  <c r="M31" i="4"/>
  <c r="L31" i="4"/>
  <c r="K31" i="4"/>
  <c r="J31" i="4"/>
  <c r="M25" i="4"/>
  <c r="L25" i="4"/>
  <c r="K25" i="4"/>
  <c r="J25" i="4"/>
  <c r="M22" i="4"/>
  <c r="L22" i="4"/>
  <c r="K22" i="4"/>
  <c r="J22" i="4"/>
  <c r="M19" i="4"/>
  <c r="L19" i="4"/>
  <c r="K19" i="4"/>
  <c r="J19" i="4"/>
  <c r="M10" i="4"/>
  <c r="L10" i="4"/>
  <c r="K10" i="4"/>
  <c r="J10" i="4"/>
  <c r="M16" i="4"/>
  <c r="L16" i="4"/>
  <c r="K16" i="4"/>
  <c r="J16" i="4"/>
  <c r="M13" i="4"/>
  <c r="L13" i="4"/>
  <c r="K13" i="4"/>
  <c r="J13" i="4"/>
  <c r="M4" i="4"/>
  <c r="L4" i="4"/>
  <c r="K4" i="4"/>
  <c r="J4" i="4"/>
  <c r="M7" i="4"/>
  <c r="L7" i="4"/>
  <c r="K7" i="4"/>
  <c r="J7" i="4"/>
  <c r="P49" i="4" l="1"/>
  <c r="R49" i="4" s="1"/>
  <c r="U55" i="4"/>
  <c r="U61" i="4"/>
  <c r="P70" i="4"/>
  <c r="R70" i="4" s="1"/>
  <c r="P88" i="4"/>
  <c r="R88" i="4" s="1"/>
  <c r="U91" i="4"/>
  <c r="U97" i="4"/>
  <c r="P103" i="4"/>
  <c r="R103" i="4" s="1"/>
  <c r="P109" i="4"/>
  <c r="R109" i="4" s="1"/>
  <c r="P118" i="4"/>
  <c r="R118" i="4" s="1"/>
  <c r="P124" i="4"/>
  <c r="R124" i="4" s="1"/>
  <c r="P136" i="4"/>
  <c r="R136" i="4" s="1"/>
  <c r="U139" i="4"/>
  <c r="P145" i="4"/>
  <c r="R145" i="4" s="1"/>
  <c r="O22" i="4"/>
  <c r="Q22" i="4" s="1"/>
  <c r="V28" i="4"/>
  <c r="V49" i="4"/>
  <c r="O55" i="4"/>
  <c r="Q55" i="4" s="1"/>
  <c r="V70" i="4"/>
  <c r="V76" i="4"/>
  <c r="V88" i="4"/>
  <c r="O91" i="4"/>
  <c r="Q91" i="4" s="1"/>
  <c r="V103" i="4"/>
  <c r="V109" i="4"/>
  <c r="O118" i="4"/>
  <c r="Q118" i="4" s="1"/>
  <c r="O124" i="4"/>
  <c r="Q124" i="4" s="1"/>
  <c r="O136" i="4"/>
  <c r="Q136" i="4" s="1"/>
  <c r="V139" i="4"/>
  <c r="V145" i="4"/>
  <c r="V136" i="4"/>
  <c r="V124" i="4"/>
  <c r="O61" i="4"/>
  <c r="Q61" i="4" s="1"/>
  <c r="P82" i="4"/>
  <c r="R82" i="4" s="1"/>
  <c r="U112" i="4"/>
  <c r="P142" i="4"/>
  <c r="R142" i="4" s="1"/>
  <c r="O46" i="4"/>
  <c r="Q46" i="4" s="1"/>
  <c r="V64" i="4"/>
  <c r="O85" i="4"/>
  <c r="Q85" i="4" s="1"/>
  <c r="V121" i="4"/>
  <c r="O127" i="4"/>
  <c r="Q127" i="4" s="1"/>
  <c r="V142" i="4"/>
  <c r="U103" i="4"/>
  <c r="O67" i="4"/>
  <c r="Q67" i="4" s="1"/>
  <c r="V100" i="4"/>
  <c r="O130" i="4"/>
  <c r="Q130" i="4" s="1"/>
  <c r="U70" i="4"/>
  <c r="W70" i="4" s="1"/>
  <c r="O115" i="4"/>
  <c r="Q115" i="4" s="1"/>
  <c r="O70" i="4"/>
  <c r="Q70" i="4" s="1"/>
  <c r="V85" i="4"/>
  <c r="O142" i="4"/>
  <c r="Q142" i="4" s="1"/>
  <c r="U19" i="4"/>
  <c r="P73" i="4"/>
  <c r="R73" i="4" s="1"/>
  <c r="P94" i="4"/>
  <c r="R94" i="4" s="1"/>
  <c r="P115" i="4"/>
  <c r="R115" i="4" s="1"/>
  <c r="U121" i="4"/>
  <c r="P127" i="4"/>
  <c r="R127" i="4" s="1"/>
  <c r="P130" i="4"/>
  <c r="R130" i="4" s="1"/>
  <c r="U145" i="4"/>
  <c r="V55" i="4"/>
  <c r="W55" i="4" s="1"/>
  <c r="V133" i="4"/>
  <c r="P7" i="4"/>
  <c r="R7" i="4" s="1"/>
  <c r="U7" i="4"/>
  <c r="P40" i="4"/>
  <c r="R40" i="4" s="1"/>
  <c r="U40" i="4"/>
  <c r="U58" i="4"/>
  <c r="P58" i="4"/>
  <c r="R58" i="4" s="1"/>
  <c r="P76" i="4"/>
  <c r="R76" i="4" s="1"/>
  <c r="U76" i="4"/>
  <c r="P106" i="4"/>
  <c r="R106" i="4" s="1"/>
  <c r="U106" i="4"/>
  <c r="P139" i="4"/>
  <c r="R139" i="4" s="1"/>
  <c r="U124" i="4"/>
  <c r="W124" i="4" s="1"/>
  <c r="U109" i="4"/>
  <c r="O103" i="4"/>
  <c r="Q103" i="4" s="1"/>
  <c r="V91" i="4"/>
  <c r="U88" i="4"/>
  <c r="V61" i="4"/>
  <c r="W61" i="4" s="1"/>
  <c r="U49" i="4"/>
  <c r="W49" i="4" s="1"/>
  <c r="U142" i="4"/>
  <c r="U13" i="4"/>
  <c r="P13" i="4"/>
  <c r="R13" i="4" s="1"/>
  <c r="P28" i="4"/>
  <c r="R28" i="4" s="1"/>
  <c r="U28" i="4"/>
  <c r="P43" i="4"/>
  <c r="R43" i="4" s="1"/>
  <c r="U43" i="4"/>
  <c r="O139" i="4"/>
  <c r="Q139" i="4" s="1"/>
  <c r="U127" i="4"/>
  <c r="U94" i="4"/>
  <c r="O88" i="4"/>
  <c r="Q88" i="4" s="1"/>
  <c r="O49" i="4"/>
  <c r="Q49" i="4" s="1"/>
  <c r="S49" i="4" s="1"/>
  <c r="P10" i="4"/>
  <c r="R10" i="4" s="1"/>
  <c r="U10" i="4"/>
  <c r="O7" i="4"/>
  <c r="Q7" i="4" s="1"/>
  <c r="V7" i="4"/>
  <c r="O58" i="4"/>
  <c r="Q58" i="4" s="1"/>
  <c r="V58" i="4"/>
  <c r="V97" i="4"/>
  <c r="O97" i="4"/>
  <c r="Q97" i="4" s="1"/>
  <c r="O106" i="4"/>
  <c r="Q106" i="4" s="1"/>
  <c r="V106" i="4"/>
  <c r="W106" i="4" s="1"/>
  <c r="O145" i="4"/>
  <c r="Q145" i="4" s="1"/>
  <c r="V118" i="4"/>
  <c r="P91" i="4"/>
  <c r="R91" i="4" s="1"/>
  <c r="P61" i="4"/>
  <c r="R61" i="4" s="1"/>
  <c r="V22" i="4"/>
  <c r="O43" i="4"/>
  <c r="Q43" i="4" s="1"/>
  <c r="V43" i="4"/>
  <c r="U130" i="4"/>
  <c r="U118" i="4"/>
  <c r="O109" i="4"/>
  <c r="Q109" i="4" s="1"/>
  <c r="S109" i="4" s="1"/>
  <c r="P97" i="4"/>
  <c r="R97" i="4" s="1"/>
  <c r="U22" i="4"/>
  <c r="P22" i="4"/>
  <c r="R22" i="4" s="1"/>
  <c r="O13" i="4"/>
  <c r="Q13" i="4" s="1"/>
  <c r="V13" i="4"/>
  <c r="V10" i="4"/>
  <c r="O10" i="4"/>
  <c r="Q10" i="4" s="1"/>
  <c r="V40" i="4"/>
  <c r="O40" i="4"/>
  <c r="Q40" i="4" s="1"/>
  <c r="S40" i="4" s="1"/>
  <c r="P4" i="4"/>
  <c r="R4" i="4" s="1"/>
  <c r="U4" i="4"/>
  <c r="P16" i="4"/>
  <c r="R16" i="4" s="1"/>
  <c r="U16" i="4"/>
  <c r="P19" i="4"/>
  <c r="R19" i="4" s="1"/>
  <c r="P25" i="4"/>
  <c r="R25" i="4" s="1"/>
  <c r="U25" i="4"/>
  <c r="P31" i="4"/>
  <c r="R31" i="4" s="1"/>
  <c r="U31" i="4"/>
  <c r="P37" i="4"/>
  <c r="R37" i="4" s="1"/>
  <c r="U37" i="4"/>
  <c r="P34" i="4"/>
  <c r="R34" i="4" s="1"/>
  <c r="U34" i="4"/>
  <c r="P46" i="4"/>
  <c r="R46" i="4" s="1"/>
  <c r="U46" i="4"/>
  <c r="U52" i="4"/>
  <c r="P52" i="4"/>
  <c r="R52" i="4" s="1"/>
  <c r="P64" i="4"/>
  <c r="R64" i="4" s="1"/>
  <c r="U64" i="4"/>
  <c r="P67" i="4"/>
  <c r="R67" i="4" s="1"/>
  <c r="U73" i="4"/>
  <c r="P79" i="4"/>
  <c r="R79" i="4" s="1"/>
  <c r="U85" i="4"/>
  <c r="P85" i="4"/>
  <c r="R85" i="4" s="1"/>
  <c r="U82" i="4"/>
  <c r="P100" i="4"/>
  <c r="R100" i="4" s="1"/>
  <c r="U100" i="4"/>
  <c r="P112" i="4"/>
  <c r="R112" i="4" s="1"/>
  <c r="P121" i="4"/>
  <c r="R121" i="4" s="1"/>
  <c r="U133" i="4"/>
  <c r="U115" i="4"/>
  <c r="U79" i="4"/>
  <c r="O76" i="4"/>
  <c r="Q76" i="4" s="1"/>
  <c r="U67" i="4"/>
  <c r="O28" i="4"/>
  <c r="Q28" i="4" s="1"/>
  <c r="V4" i="4"/>
  <c r="O4" i="4"/>
  <c r="Q4" i="4" s="1"/>
  <c r="O16" i="4"/>
  <c r="Q16" i="4" s="1"/>
  <c r="V16" i="4"/>
  <c r="V19" i="4"/>
  <c r="O19" i="4"/>
  <c r="Q19" i="4" s="1"/>
  <c r="V25" i="4"/>
  <c r="O25" i="4"/>
  <c r="Q25" i="4" s="1"/>
  <c r="O31" i="4"/>
  <c r="Q31" i="4" s="1"/>
  <c r="V31" i="4"/>
  <c r="V37" i="4"/>
  <c r="O37" i="4"/>
  <c r="Q37" i="4" s="1"/>
  <c r="O34" i="4"/>
  <c r="Q34" i="4" s="1"/>
  <c r="V34" i="4"/>
  <c r="V46" i="4"/>
  <c r="O52" i="4"/>
  <c r="Q52" i="4" s="1"/>
  <c r="V52" i="4"/>
  <c r="O64" i="4"/>
  <c r="Q64" i="4" s="1"/>
  <c r="V67" i="4"/>
  <c r="O73" i="4"/>
  <c r="Q73" i="4" s="1"/>
  <c r="S73" i="4" s="1"/>
  <c r="V73" i="4"/>
  <c r="O79" i="4"/>
  <c r="Q79" i="4" s="1"/>
  <c r="V79" i="4"/>
  <c r="O82" i="4"/>
  <c r="Q82" i="4" s="1"/>
  <c r="S82" i="4" s="1"/>
  <c r="V82" i="4"/>
  <c r="V94" i="4"/>
  <c r="O94" i="4"/>
  <c r="Q94" i="4" s="1"/>
  <c r="O100" i="4"/>
  <c r="Q100" i="4" s="1"/>
  <c r="V112" i="4"/>
  <c r="O112" i="4"/>
  <c r="Q112" i="4" s="1"/>
  <c r="V115" i="4"/>
  <c r="O121" i="4"/>
  <c r="Q121" i="4" s="1"/>
  <c r="V127" i="4"/>
  <c r="O133" i="4"/>
  <c r="Q133" i="4" s="1"/>
  <c r="V130" i="4"/>
  <c r="U136" i="4"/>
  <c r="P133" i="4"/>
  <c r="R133" i="4" s="1"/>
  <c r="P55" i="4"/>
  <c r="R55" i="4" s="1"/>
  <c r="M144" i="4"/>
  <c r="L144" i="4"/>
  <c r="K144" i="4"/>
  <c r="J144" i="4"/>
  <c r="M141" i="4"/>
  <c r="L141" i="4"/>
  <c r="K141" i="4"/>
  <c r="J141" i="4"/>
  <c r="M138" i="4"/>
  <c r="L138" i="4"/>
  <c r="K138" i="4"/>
  <c r="J138" i="4"/>
  <c r="M129" i="4"/>
  <c r="L129" i="4"/>
  <c r="K129" i="4"/>
  <c r="J129" i="4"/>
  <c r="M135" i="4"/>
  <c r="L135" i="4"/>
  <c r="K135" i="4"/>
  <c r="J135" i="4"/>
  <c r="M132" i="4"/>
  <c r="L132" i="4"/>
  <c r="K132" i="4"/>
  <c r="J132" i="4"/>
  <c r="M123" i="4"/>
  <c r="L123" i="4"/>
  <c r="K123" i="4"/>
  <c r="J123" i="4"/>
  <c r="M126" i="4"/>
  <c r="L126" i="4"/>
  <c r="K126" i="4"/>
  <c r="J126" i="4"/>
  <c r="M120" i="4"/>
  <c r="L120" i="4"/>
  <c r="K120" i="4"/>
  <c r="J120" i="4"/>
  <c r="M117" i="4"/>
  <c r="L117" i="4"/>
  <c r="K117" i="4"/>
  <c r="J117" i="4"/>
  <c r="M114" i="4"/>
  <c r="L114" i="4"/>
  <c r="K114" i="4"/>
  <c r="J114" i="4"/>
  <c r="M105" i="4"/>
  <c r="L105" i="4"/>
  <c r="K105" i="4"/>
  <c r="J105" i="4"/>
  <c r="M111" i="4"/>
  <c r="L111" i="4"/>
  <c r="K111" i="4"/>
  <c r="J111" i="4"/>
  <c r="M108" i="4"/>
  <c r="L108" i="4"/>
  <c r="K108" i="4"/>
  <c r="J108" i="4"/>
  <c r="M99" i="4"/>
  <c r="L99" i="4"/>
  <c r="K99" i="4"/>
  <c r="J99" i="4"/>
  <c r="M102" i="4"/>
  <c r="L102" i="4"/>
  <c r="K102" i="4"/>
  <c r="J102" i="4"/>
  <c r="M96" i="4"/>
  <c r="L96" i="4"/>
  <c r="K96" i="4"/>
  <c r="J96" i="4"/>
  <c r="M93" i="4"/>
  <c r="L93" i="4"/>
  <c r="K93" i="4"/>
  <c r="J93" i="4"/>
  <c r="M90" i="4"/>
  <c r="L90" i="4"/>
  <c r="K90" i="4"/>
  <c r="J90" i="4"/>
  <c r="M81" i="4"/>
  <c r="L81" i="4"/>
  <c r="K81" i="4"/>
  <c r="J81" i="4"/>
  <c r="M87" i="4"/>
  <c r="L87" i="4"/>
  <c r="K87" i="4"/>
  <c r="J87" i="4"/>
  <c r="M84" i="4"/>
  <c r="L84" i="4"/>
  <c r="K84" i="4"/>
  <c r="J84" i="4"/>
  <c r="M75" i="4"/>
  <c r="L75" i="4"/>
  <c r="K75" i="4"/>
  <c r="J75" i="4"/>
  <c r="M78" i="4"/>
  <c r="L78" i="4"/>
  <c r="K78" i="4"/>
  <c r="J78" i="4"/>
  <c r="M72" i="4"/>
  <c r="L72" i="4"/>
  <c r="K72" i="4"/>
  <c r="J72" i="4"/>
  <c r="M69" i="4"/>
  <c r="L69" i="4"/>
  <c r="K69" i="4"/>
  <c r="J69" i="4"/>
  <c r="M66" i="4"/>
  <c r="L66" i="4"/>
  <c r="K66" i="4"/>
  <c r="J66" i="4"/>
  <c r="M57" i="4"/>
  <c r="L57" i="4"/>
  <c r="K57" i="4"/>
  <c r="J57" i="4"/>
  <c r="M63" i="4"/>
  <c r="L63" i="4"/>
  <c r="K63" i="4"/>
  <c r="J63" i="4"/>
  <c r="M60" i="4"/>
  <c r="L60" i="4"/>
  <c r="K60" i="4"/>
  <c r="J60" i="4"/>
  <c r="M51" i="4"/>
  <c r="L51" i="4"/>
  <c r="K51" i="4"/>
  <c r="J51" i="4"/>
  <c r="M54" i="4"/>
  <c r="L54" i="4"/>
  <c r="K54" i="4"/>
  <c r="J54" i="4"/>
  <c r="M48" i="4"/>
  <c r="L48" i="4"/>
  <c r="K48" i="4"/>
  <c r="J48" i="4"/>
  <c r="M45" i="4"/>
  <c r="L45" i="4"/>
  <c r="K45" i="4"/>
  <c r="J45" i="4"/>
  <c r="M42" i="4"/>
  <c r="L42" i="4"/>
  <c r="K42" i="4"/>
  <c r="J42" i="4"/>
  <c r="M33" i="4"/>
  <c r="L33" i="4"/>
  <c r="K33" i="4"/>
  <c r="J33" i="4"/>
  <c r="M39" i="4"/>
  <c r="L39" i="4"/>
  <c r="K39" i="4"/>
  <c r="J39" i="4"/>
  <c r="M36" i="4"/>
  <c r="L36" i="4"/>
  <c r="K36" i="4"/>
  <c r="J36" i="4"/>
  <c r="M27" i="4"/>
  <c r="L27" i="4"/>
  <c r="K27" i="4"/>
  <c r="J27" i="4"/>
  <c r="M30" i="4"/>
  <c r="L30" i="4"/>
  <c r="K30" i="4"/>
  <c r="J30" i="4"/>
  <c r="M24" i="4"/>
  <c r="L24" i="4"/>
  <c r="K24" i="4"/>
  <c r="J24" i="4"/>
  <c r="M21" i="4"/>
  <c r="L21" i="4"/>
  <c r="K21" i="4"/>
  <c r="J21" i="4"/>
  <c r="M18" i="4"/>
  <c r="L18" i="4"/>
  <c r="K18" i="4"/>
  <c r="J18" i="4"/>
  <c r="M9" i="4"/>
  <c r="L9" i="4"/>
  <c r="K9" i="4"/>
  <c r="J9" i="4"/>
  <c r="M15" i="4"/>
  <c r="L15" i="4"/>
  <c r="K15" i="4"/>
  <c r="J15" i="4"/>
  <c r="M12" i="4"/>
  <c r="L12" i="4"/>
  <c r="K12" i="4"/>
  <c r="J12" i="4"/>
  <c r="M3" i="4"/>
  <c r="L3" i="4"/>
  <c r="K3" i="4"/>
  <c r="J3" i="4"/>
  <c r="M6" i="4"/>
  <c r="L6" i="4"/>
  <c r="K6" i="4"/>
  <c r="J6" i="4"/>
  <c r="S127" i="4" l="1"/>
  <c r="S142" i="4"/>
  <c r="S124" i="4"/>
  <c r="S88" i="4"/>
  <c r="S43" i="4"/>
  <c r="W139" i="4"/>
  <c r="W28" i="4"/>
  <c r="W109" i="4"/>
  <c r="Y109" i="4" s="1"/>
  <c r="S118" i="4"/>
  <c r="W88" i="4"/>
  <c r="S22" i="4"/>
  <c r="S91" i="4"/>
  <c r="S103" i="4"/>
  <c r="W136" i="4"/>
  <c r="S85" i="4"/>
  <c r="W145" i="4"/>
  <c r="S94" i="4"/>
  <c r="W133" i="4"/>
  <c r="W103" i="4"/>
  <c r="S136" i="4"/>
  <c r="S121" i="4"/>
  <c r="S100" i="4"/>
  <c r="W67" i="4"/>
  <c r="S34" i="4"/>
  <c r="W121" i="4"/>
  <c r="Y124" i="4"/>
  <c r="S70" i="4"/>
  <c r="Y70" i="4" s="1"/>
  <c r="W40" i="4"/>
  <c r="Y40" i="4" s="1"/>
  <c r="S61" i="4"/>
  <c r="W76" i="4"/>
  <c r="S55" i="4"/>
  <c r="S112" i="4"/>
  <c r="S79" i="4"/>
  <c r="W82" i="4"/>
  <c r="Y82" i="4" s="1"/>
  <c r="W37" i="4"/>
  <c r="W85" i="4"/>
  <c r="S145" i="4"/>
  <c r="W142" i="4"/>
  <c r="Y142" i="4" s="1"/>
  <c r="S4" i="4"/>
  <c r="S31" i="4"/>
  <c r="W4" i="4"/>
  <c r="S46" i="4"/>
  <c r="S67" i="4"/>
  <c r="W112" i="4"/>
  <c r="W97" i="4"/>
  <c r="W91" i="4"/>
  <c r="W46" i="4"/>
  <c r="W25" i="4"/>
  <c r="S13" i="4"/>
  <c r="W7" i="4"/>
  <c r="S58" i="4"/>
  <c r="W115" i="4"/>
  <c r="S28" i="4"/>
  <c r="W100" i="4"/>
  <c r="Y100" i="4" s="1"/>
  <c r="W130" i="4"/>
  <c r="W19" i="4"/>
  <c r="W64" i="4"/>
  <c r="S133" i="4"/>
  <c r="S76" i="4"/>
  <c r="S37" i="4"/>
  <c r="W16" i="4"/>
  <c r="S64" i="4"/>
  <c r="S16" i="4"/>
  <c r="S130" i="4"/>
  <c r="S7" i="4"/>
  <c r="W34" i="4"/>
  <c r="W127" i="4"/>
  <c r="Y127" i="4" s="1"/>
  <c r="S52" i="4"/>
  <c r="Y61" i="4"/>
  <c r="Y55" i="4"/>
  <c r="W13" i="4"/>
  <c r="Y13" i="4" s="1"/>
  <c r="W118" i="4"/>
  <c r="Y118" i="4" s="1"/>
  <c r="W58" i="4"/>
  <c r="S115" i="4"/>
  <c r="S106" i="4"/>
  <c r="Y106" i="4" s="1"/>
  <c r="U6" i="4"/>
  <c r="P6" i="4"/>
  <c r="R6" i="4" s="1"/>
  <c r="U21" i="4"/>
  <c r="P21" i="4"/>
  <c r="R21" i="4" s="1"/>
  <c r="P27" i="4"/>
  <c r="R27" i="4" s="1"/>
  <c r="U27" i="4"/>
  <c r="U39" i="4"/>
  <c r="P39" i="4"/>
  <c r="R39" i="4" s="1"/>
  <c r="U42" i="4"/>
  <c r="P42" i="4"/>
  <c r="R42" i="4" s="1"/>
  <c r="U48" i="4"/>
  <c r="P48" i="4"/>
  <c r="R48" i="4" s="1"/>
  <c r="U54" i="4"/>
  <c r="P54" i="4"/>
  <c r="R54" i="4" s="1"/>
  <c r="P60" i="4"/>
  <c r="R60" i="4" s="1"/>
  <c r="U60" i="4"/>
  <c r="P57" i="4"/>
  <c r="R57" i="4" s="1"/>
  <c r="U57" i="4"/>
  <c r="P69" i="4"/>
  <c r="R69" i="4" s="1"/>
  <c r="U69" i="4"/>
  <c r="U75" i="4"/>
  <c r="P75" i="4"/>
  <c r="R75" i="4" s="1"/>
  <c r="P87" i="4"/>
  <c r="R87" i="4" s="1"/>
  <c r="U87" i="4"/>
  <c r="P90" i="4"/>
  <c r="R90" i="4" s="1"/>
  <c r="U90" i="4"/>
  <c r="P96" i="4"/>
  <c r="R96" i="4" s="1"/>
  <c r="U96" i="4"/>
  <c r="P102" i="4"/>
  <c r="R102" i="4" s="1"/>
  <c r="U102" i="4"/>
  <c r="U108" i="4"/>
  <c r="P108" i="4"/>
  <c r="R108" i="4" s="1"/>
  <c r="P105" i="4"/>
  <c r="R105" i="4" s="1"/>
  <c r="U105" i="4"/>
  <c r="P117" i="4"/>
  <c r="R117" i="4" s="1"/>
  <c r="U117" i="4"/>
  <c r="U123" i="4"/>
  <c r="P123" i="4"/>
  <c r="R123" i="4" s="1"/>
  <c r="P135" i="4"/>
  <c r="R135" i="4" s="1"/>
  <c r="U135" i="4"/>
  <c r="P138" i="4"/>
  <c r="R138" i="4" s="1"/>
  <c r="U138" i="4"/>
  <c r="P144" i="4"/>
  <c r="R144" i="4" s="1"/>
  <c r="U144" i="4"/>
  <c r="W79" i="4"/>
  <c r="W94" i="4"/>
  <c r="Y94" i="4" s="1"/>
  <c r="W52" i="4"/>
  <c r="W31" i="4"/>
  <c r="S10" i="4"/>
  <c r="P12" i="4"/>
  <c r="R12" i="4" s="1"/>
  <c r="U12" i="4"/>
  <c r="O6" i="4"/>
  <c r="Q6" i="4" s="1"/>
  <c r="V6" i="4"/>
  <c r="O12" i="4"/>
  <c r="Q12" i="4" s="1"/>
  <c r="V12" i="4"/>
  <c r="V9" i="4"/>
  <c r="O9" i="4"/>
  <c r="Q9" i="4" s="1"/>
  <c r="O21" i="4"/>
  <c r="Q21" i="4" s="1"/>
  <c r="V21" i="4"/>
  <c r="O27" i="4"/>
  <c r="Q27" i="4" s="1"/>
  <c r="V27" i="4"/>
  <c r="V39" i="4"/>
  <c r="O39" i="4"/>
  <c r="Q39" i="4" s="1"/>
  <c r="O42" i="4"/>
  <c r="Q42" i="4" s="1"/>
  <c r="V42" i="4"/>
  <c r="O48" i="4"/>
  <c r="Q48" i="4" s="1"/>
  <c r="V48" i="4"/>
  <c r="W48" i="4" s="1"/>
  <c r="V54" i="4"/>
  <c r="O54" i="4"/>
  <c r="Q54" i="4" s="1"/>
  <c r="V60" i="4"/>
  <c r="O60" i="4"/>
  <c r="Q60" i="4" s="1"/>
  <c r="O57" i="4"/>
  <c r="Q57" i="4" s="1"/>
  <c r="V57" i="4"/>
  <c r="O69" i="4"/>
  <c r="Q69" i="4" s="1"/>
  <c r="V69" i="4"/>
  <c r="V75" i="4"/>
  <c r="O75" i="4"/>
  <c r="Q75" i="4" s="1"/>
  <c r="O87" i="4"/>
  <c r="Q87" i="4" s="1"/>
  <c r="V87" i="4"/>
  <c r="O90" i="4"/>
  <c r="Q90" i="4" s="1"/>
  <c r="V90" i="4"/>
  <c r="V96" i="4"/>
  <c r="O96" i="4"/>
  <c r="Q96" i="4" s="1"/>
  <c r="S96" i="4" s="1"/>
  <c r="V102" i="4"/>
  <c r="O102" i="4"/>
  <c r="Q102" i="4" s="1"/>
  <c r="V108" i="4"/>
  <c r="O108" i="4"/>
  <c r="Q108" i="4" s="1"/>
  <c r="V105" i="4"/>
  <c r="O105" i="4"/>
  <c r="Q105" i="4" s="1"/>
  <c r="V117" i="4"/>
  <c r="O117" i="4"/>
  <c r="Q117" i="4" s="1"/>
  <c r="S117" i="4" s="1"/>
  <c r="O123" i="4"/>
  <c r="Q123" i="4" s="1"/>
  <c r="V123" i="4"/>
  <c r="O135" i="4"/>
  <c r="Q135" i="4" s="1"/>
  <c r="V135" i="4"/>
  <c r="V138" i="4"/>
  <c r="O138" i="4"/>
  <c r="Q138" i="4" s="1"/>
  <c r="S138" i="4" s="1"/>
  <c r="V144" i="4"/>
  <c r="O144" i="4"/>
  <c r="Q144" i="4" s="1"/>
  <c r="S25" i="4"/>
  <c r="W22" i="4"/>
  <c r="Y22" i="4" s="1"/>
  <c r="U9" i="4"/>
  <c r="P9" i="4"/>
  <c r="R9" i="4" s="1"/>
  <c r="W73" i="4"/>
  <c r="Y73" i="4" s="1"/>
  <c r="S97" i="4"/>
  <c r="W10" i="4"/>
  <c r="S139" i="4"/>
  <c r="Y139" i="4" s="1"/>
  <c r="U3" i="4"/>
  <c r="P3" i="4"/>
  <c r="R3" i="4" s="1"/>
  <c r="P15" i="4"/>
  <c r="R15" i="4" s="1"/>
  <c r="U15" i="4"/>
  <c r="U18" i="4"/>
  <c r="P18" i="4"/>
  <c r="R18" i="4" s="1"/>
  <c r="P24" i="4"/>
  <c r="R24" i="4" s="1"/>
  <c r="U24" i="4"/>
  <c r="P30" i="4"/>
  <c r="R30" i="4" s="1"/>
  <c r="U30" i="4"/>
  <c r="U36" i="4"/>
  <c r="P36" i="4"/>
  <c r="R36" i="4" s="1"/>
  <c r="U33" i="4"/>
  <c r="P33" i="4"/>
  <c r="R33" i="4" s="1"/>
  <c r="P45" i="4"/>
  <c r="R45" i="4" s="1"/>
  <c r="U45" i="4"/>
  <c r="U51" i="4"/>
  <c r="P51" i="4"/>
  <c r="R51" i="4" s="1"/>
  <c r="U63" i="4"/>
  <c r="P63" i="4"/>
  <c r="R63" i="4" s="1"/>
  <c r="P66" i="4"/>
  <c r="R66" i="4" s="1"/>
  <c r="U66" i="4"/>
  <c r="U72" i="4"/>
  <c r="P72" i="4"/>
  <c r="R72" i="4" s="1"/>
  <c r="P78" i="4"/>
  <c r="R78" i="4" s="1"/>
  <c r="U78" i="4"/>
  <c r="U84" i="4"/>
  <c r="P84" i="4"/>
  <c r="R84" i="4" s="1"/>
  <c r="U81" i="4"/>
  <c r="P81" i="4"/>
  <c r="R81" i="4" s="1"/>
  <c r="P93" i="4"/>
  <c r="R93" i="4" s="1"/>
  <c r="U93" i="4"/>
  <c r="P99" i="4"/>
  <c r="R99" i="4" s="1"/>
  <c r="U99" i="4"/>
  <c r="U111" i="4"/>
  <c r="P111" i="4"/>
  <c r="R111" i="4" s="1"/>
  <c r="P114" i="4"/>
  <c r="R114" i="4" s="1"/>
  <c r="U114" i="4"/>
  <c r="U120" i="4"/>
  <c r="P120" i="4"/>
  <c r="R120" i="4" s="1"/>
  <c r="U126" i="4"/>
  <c r="P126" i="4"/>
  <c r="R126" i="4" s="1"/>
  <c r="P132" i="4"/>
  <c r="R132" i="4" s="1"/>
  <c r="U132" i="4"/>
  <c r="P129" i="4"/>
  <c r="R129" i="4" s="1"/>
  <c r="U129" i="4"/>
  <c r="U141" i="4"/>
  <c r="P141" i="4"/>
  <c r="R141" i="4" s="1"/>
  <c r="S19" i="4"/>
  <c r="Y49" i="4"/>
  <c r="O3" i="4"/>
  <c r="Q3" i="4" s="1"/>
  <c r="V3" i="4"/>
  <c r="O15" i="4"/>
  <c r="Q15" i="4" s="1"/>
  <c r="V15" i="4"/>
  <c r="O18" i="4"/>
  <c r="Q18" i="4" s="1"/>
  <c r="V18" i="4"/>
  <c r="O24" i="4"/>
  <c r="Q24" i="4" s="1"/>
  <c r="V24" i="4"/>
  <c r="O30" i="4"/>
  <c r="Q30" i="4" s="1"/>
  <c r="V30" i="4"/>
  <c r="O36" i="4"/>
  <c r="Q36" i="4" s="1"/>
  <c r="V36" i="4"/>
  <c r="V33" i="4"/>
  <c r="O33" i="4"/>
  <c r="Q33" i="4" s="1"/>
  <c r="V45" i="4"/>
  <c r="O45" i="4"/>
  <c r="Q45" i="4" s="1"/>
  <c r="O51" i="4"/>
  <c r="Q51" i="4" s="1"/>
  <c r="V51" i="4"/>
  <c r="O63" i="4"/>
  <c r="Q63" i="4" s="1"/>
  <c r="V63" i="4"/>
  <c r="O66" i="4"/>
  <c r="Q66" i="4" s="1"/>
  <c r="V66" i="4"/>
  <c r="O72" i="4"/>
  <c r="Q72" i="4" s="1"/>
  <c r="V72" i="4"/>
  <c r="V78" i="4"/>
  <c r="O78" i="4"/>
  <c r="Q78" i="4" s="1"/>
  <c r="V84" i="4"/>
  <c r="O84" i="4"/>
  <c r="Q84" i="4" s="1"/>
  <c r="O81" i="4"/>
  <c r="Q81" i="4" s="1"/>
  <c r="V81" i="4"/>
  <c r="O93" i="4"/>
  <c r="Q93" i="4" s="1"/>
  <c r="V93" i="4"/>
  <c r="O99" i="4"/>
  <c r="Q99" i="4" s="1"/>
  <c r="V99" i="4"/>
  <c r="V111" i="4"/>
  <c r="O111" i="4"/>
  <c r="Q111" i="4" s="1"/>
  <c r="V114" i="4"/>
  <c r="O114" i="4"/>
  <c r="Q114" i="4" s="1"/>
  <c r="V120" i="4"/>
  <c r="O120" i="4"/>
  <c r="Q120" i="4" s="1"/>
  <c r="V126" i="4"/>
  <c r="O126" i="4"/>
  <c r="Q126" i="4" s="1"/>
  <c r="O132" i="4"/>
  <c r="Q132" i="4" s="1"/>
  <c r="V132" i="4"/>
  <c r="V129" i="4"/>
  <c r="O129" i="4"/>
  <c r="Q129" i="4" s="1"/>
  <c r="V141" i="4"/>
  <c r="O141" i="4"/>
  <c r="Q141" i="4" s="1"/>
  <c r="W43" i="4"/>
  <c r="Y43" i="4" s="1"/>
  <c r="M143" i="4"/>
  <c r="L143" i="4"/>
  <c r="K143" i="4"/>
  <c r="J143" i="4"/>
  <c r="M140" i="4"/>
  <c r="L140" i="4"/>
  <c r="K140" i="4"/>
  <c r="J140" i="4"/>
  <c r="M137" i="4"/>
  <c r="L137" i="4"/>
  <c r="K137" i="4"/>
  <c r="J137" i="4"/>
  <c r="M128" i="4"/>
  <c r="L128" i="4"/>
  <c r="K128" i="4"/>
  <c r="J128" i="4"/>
  <c r="M134" i="4"/>
  <c r="L134" i="4"/>
  <c r="K134" i="4"/>
  <c r="J134" i="4"/>
  <c r="M131" i="4"/>
  <c r="L131" i="4"/>
  <c r="K131" i="4"/>
  <c r="J131" i="4"/>
  <c r="M122" i="4"/>
  <c r="L122" i="4"/>
  <c r="K122" i="4"/>
  <c r="J122" i="4"/>
  <c r="M125" i="4"/>
  <c r="L125" i="4"/>
  <c r="K125" i="4"/>
  <c r="J125" i="4"/>
  <c r="M119" i="4"/>
  <c r="L119" i="4"/>
  <c r="K119" i="4"/>
  <c r="J119" i="4"/>
  <c r="M116" i="4"/>
  <c r="L116" i="4"/>
  <c r="K116" i="4"/>
  <c r="J116" i="4"/>
  <c r="M113" i="4"/>
  <c r="L113" i="4"/>
  <c r="K113" i="4"/>
  <c r="J113" i="4"/>
  <c r="M104" i="4"/>
  <c r="L104" i="4"/>
  <c r="K104" i="4"/>
  <c r="J104" i="4"/>
  <c r="M110" i="4"/>
  <c r="L110" i="4"/>
  <c r="K110" i="4"/>
  <c r="J110" i="4"/>
  <c r="M107" i="4"/>
  <c r="L107" i="4"/>
  <c r="K107" i="4"/>
  <c r="J107" i="4"/>
  <c r="M98" i="4"/>
  <c r="L98" i="4"/>
  <c r="K98" i="4"/>
  <c r="J98" i="4"/>
  <c r="M101" i="4"/>
  <c r="L101" i="4"/>
  <c r="K101" i="4"/>
  <c r="J101" i="4"/>
  <c r="M95" i="4"/>
  <c r="L95" i="4"/>
  <c r="K95" i="4"/>
  <c r="J95" i="4"/>
  <c r="M92" i="4"/>
  <c r="L92" i="4"/>
  <c r="K92" i="4"/>
  <c r="J92" i="4"/>
  <c r="M89" i="4"/>
  <c r="L89" i="4"/>
  <c r="K89" i="4"/>
  <c r="J89" i="4"/>
  <c r="M80" i="4"/>
  <c r="L80" i="4"/>
  <c r="K80" i="4"/>
  <c r="J80" i="4"/>
  <c r="M86" i="4"/>
  <c r="L86" i="4"/>
  <c r="K86" i="4"/>
  <c r="J86" i="4"/>
  <c r="M83" i="4"/>
  <c r="L83" i="4"/>
  <c r="K83" i="4"/>
  <c r="J83" i="4"/>
  <c r="M74" i="4"/>
  <c r="L74" i="4"/>
  <c r="K74" i="4"/>
  <c r="J74" i="4"/>
  <c r="M77" i="4"/>
  <c r="L77" i="4"/>
  <c r="K77" i="4"/>
  <c r="J77" i="4"/>
  <c r="M71" i="4"/>
  <c r="L71" i="4"/>
  <c r="K71" i="4"/>
  <c r="J71" i="4"/>
  <c r="M68" i="4"/>
  <c r="L68" i="4"/>
  <c r="K68" i="4"/>
  <c r="J68" i="4"/>
  <c r="M65" i="4"/>
  <c r="L65" i="4"/>
  <c r="K65" i="4"/>
  <c r="J65" i="4"/>
  <c r="M56" i="4"/>
  <c r="L56" i="4"/>
  <c r="K56" i="4"/>
  <c r="J56" i="4"/>
  <c r="M62" i="4"/>
  <c r="L62" i="4"/>
  <c r="K62" i="4"/>
  <c r="J62" i="4"/>
  <c r="M59" i="4"/>
  <c r="L59" i="4"/>
  <c r="K59" i="4"/>
  <c r="J59" i="4"/>
  <c r="M50" i="4"/>
  <c r="L50" i="4"/>
  <c r="K50" i="4"/>
  <c r="J50" i="4"/>
  <c r="M53" i="4"/>
  <c r="L53" i="4"/>
  <c r="K53" i="4"/>
  <c r="J53" i="4"/>
  <c r="M47" i="4"/>
  <c r="L47" i="4"/>
  <c r="K47" i="4"/>
  <c r="J47" i="4"/>
  <c r="M44" i="4"/>
  <c r="L44" i="4"/>
  <c r="K44" i="4"/>
  <c r="J44" i="4"/>
  <c r="M41" i="4"/>
  <c r="L41" i="4"/>
  <c r="K41" i="4"/>
  <c r="J41" i="4"/>
  <c r="M32" i="4"/>
  <c r="L32" i="4"/>
  <c r="K32" i="4"/>
  <c r="J32" i="4"/>
  <c r="M38" i="4"/>
  <c r="L38" i="4"/>
  <c r="K38" i="4"/>
  <c r="J38" i="4"/>
  <c r="M35" i="4"/>
  <c r="L35" i="4"/>
  <c r="K35" i="4"/>
  <c r="J35" i="4"/>
  <c r="M26" i="4"/>
  <c r="L26" i="4"/>
  <c r="K26" i="4"/>
  <c r="J26" i="4"/>
  <c r="M29" i="4"/>
  <c r="L29" i="4"/>
  <c r="K29" i="4"/>
  <c r="J29" i="4"/>
  <c r="M23" i="4"/>
  <c r="L23" i="4"/>
  <c r="K23" i="4"/>
  <c r="J23" i="4"/>
  <c r="M20" i="4"/>
  <c r="L20" i="4"/>
  <c r="K20" i="4"/>
  <c r="J20" i="4"/>
  <c r="M17" i="4"/>
  <c r="L17" i="4"/>
  <c r="K17" i="4"/>
  <c r="J17" i="4"/>
  <c r="M8" i="4"/>
  <c r="L8" i="4"/>
  <c r="K8" i="4"/>
  <c r="J8" i="4"/>
  <c r="M14" i="4"/>
  <c r="L14" i="4"/>
  <c r="K14" i="4"/>
  <c r="J14" i="4"/>
  <c r="M11" i="4"/>
  <c r="L11" i="4"/>
  <c r="K11" i="4"/>
  <c r="J11" i="4"/>
  <c r="M2" i="4"/>
  <c r="L2" i="4"/>
  <c r="K2" i="4"/>
  <c r="J2" i="4"/>
  <c r="M5" i="4"/>
  <c r="L5" i="4"/>
  <c r="K5" i="4"/>
  <c r="J5" i="4"/>
  <c r="Y28" i="4" l="1"/>
  <c r="W138" i="4"/>
  <c r="Y88" i="4"/>
  <c r="Y121" i="4"/>
  <c r="W117" i="4"/>
  <c r="Y117" i="4" s="1"/>
  <c r="W96" i="4"/>
  <c r="S21" i="4"/>
  <c r="Y91" i="4"/>
  <c r="Y145" i="4"/>
  <c r="Y85" i="4"/>
  <c r="Y76" i="4"/>
  <c r="Y136" i="4"/>
  <c r="Y7" i="4"/>
  <c r="Y103" i="4"/>
  <c r="Y112" i="4"/>
  <c r="Y19" i="4"/>
  <c r="Y34" i="4"/>
  <c r="Y133" i="4"/>
  <c r="Y67" i="4"/>
  <c r="Y46" i="4"/>
  <c r="W30" i="4"/>
  <c r="Y37" i="4"/>
  <c r="W93" i="4"/>
  <c r="Y4" i="4"/>
  <c r="Y79" i="4"/>
  <c r="S93" i="4"/>
  <c r="S108" i="4"/>
  <c r="W87" i="4"/>
  <c r="W57" i="4"/>
  <c r="Y25" i="4"/>
  <c r="S123" i="4"/>
  <c r="S42" i="4"/>
  <c r="Y64" i="4"/>
  <c r="S141" i="4"/>
  <c r="S120" i="4"/>
  <c r="W15" i="4"/>
  <c r="Y97" i="4"/>
  <c r="W132" i="4"/>
  <c r="W24" i="4"/>
  <c r="Y31" i="4"/>
  <c r="S54" i="4"/>
  <c r="W27" i="4"/>
  <c r="Y52" i="4"/>
  <c r="S105" i="4"/>
  <c r="S12" i="4"/>
  <c r="W126" i="4"/>
  <c r="S99" i="4"/>
  <c r="W33" i="4"/>
  <c r="W6" i="4"/>
  <c r="S144" i="4"/>
  <c r="S102" i="4"/>
  <c r="S60" i="4"/>
  <c r="Y115" i="4"/>
  <c r="W75" i="4"/>
  <c r="Y58" i="4"/>
  <c r="Y130" i="4"/>
  <c r="Y138" i="4"/>
  <c r="Y96" i="4"/>
  <c r="W12" i="4"/>
  <c r="Y16" i="4"/>
  <c r="W90" i="4"/>
  <c r="W69" i="4"/>
  <c r="W78" i="4"/>
  <c r="S51" i="4"/>
  <c r="S36" i="4"/>
  <c r="S18" i="4"/>
  <c r="S135" i="4"/>
  <c r="W105" i="4"/>
  <c r="S90" i="4"/>
  <c r="Y90" i="4" s="1"/>
  <c r="S69" i="4"/>
  <c r="Y69" i="4" s="1"/>
  <c r="S48" i="4"/>
  <c r="Y48" i="4" s="1"/>
  <c r="S6" i="4"/>
  <c r="S129" i="4"/>
  <c r="S114" i="4"/>
  <c r="W72" i="4"/>
  <c r="W3" i="4"/>
  <c r="W42" i="4"/>
  <c r="W21" i="4"/>
  <c r="S75" i="4"/>
  <c r="S39" i="4"/>
  <c r="S9" i="4"/>
  <c r="Y10" i="4"/>
  <c r="S132" i="4"/>
  <c r="W111" i="4"/>
  <c r="S66" i="4"/>
  <c r="W45" i="4"/>
  <c r="S24" i="4"/>
  <c r="Y24" i="4" s="1"/>
  <c r="W114" i="4"/>
  <c r="S72" i="4"/>
  <c r="W144" i="4"/>
  <c r="W102" i="4"/>
  <c r="U2" i="4"/>
  <c r="P2" i="4"/>
  <c r="R2" i="4" s="1"/>
  <c r="U14" i="4"/>
  <c r="P14" i="4"/>
  <c r="R14" i="4" s="1"/>
  <c r="P17" i="4"/>
  <c r="R17" i="4" s="1"/>
  <c r="U17" i="4"/>
  <c r="P23" i="4"/>
  <c r="R23" i="4" s="1"/>
  <c r="U23" i="4"/>
  <c r="P29" i="4"/>
  <c r="R29" i="4" s="1"/>
  <c r="U29" i="4"/>
  <c r="U35" i="4"/>
  <c r="P35" i="4"/>
  <c r="R35" i="4" s="1"/>
  <c r="U32" i="4"/>
  <c r="P32" i="4"/>
  <c r="R32" i="4" s="1"/>
  <c r="P44" i="4"/>
  <c r="R44" i="4" s="1"/>
  <c r="U44" i="4"/>
  <c r="U50" i="4"/>
  <c r="P50" i="4"/>
  <c r="R50" i="4" s="1"/>
  <c r="U62" i="4"/>
  <c r="P62" i="4"/>
  <c r="R62" i="4" s="1"/>
  <c r="U65" i="4"/>
  <c r="P65" i="4"/>
  <c r="R65" i="4" s="1"/>
  <c r="P71" i="4"/>
  <c r="R71" i="4" s="1"/>
  <c r="U71" i="4"/>
  <c r="U77" i="4"/>
  <c r="P77" i="4"/>
  <c r="R77" i="4" s="1"/>
  <c r="P83" i="4"/>
  <c r="R83" i="4" s="1"/>
  <c r="U83" i="4"/>
  <c r="P80" i="4"/>
  <c r="R80" i="4" s="1"/>
  <c r="U80" i="4"/>
  <c r="P92" i="4"/>
  <c r="R92" i="4" s="1"/>
  <c r="U92" i="4"/>
  <c r="U98" i="4"/>
  <c r="P98" i="4"/>
  <c r="R98" i="4" s="1"/>
  <c r="U110" i="4"/>
  <c r="P110" i="4"/>
  <c r="R110" i="4" s="1"/>
  <c r="P113" i="4"/>
  <c r="R113" i="4" s="1"/>
  <c r="U113" i="4"/>
  <c r="P119" i="4"/>
  <c r="R119" i="4" s="1"/>
  <c r="U119" i="4"/>
  <c r="U125" i="4"/>
  <c r="P125" i="4"/>
  <c r="R125" i="4" s="1"/>
  <c r="U131" i="4"/>
  <c r="P131" i="4"/>
  <c r="R131" i="4" s="1"/>
  <c r="P128" i="4"/>
  <c r="R128" i="4" s="1"/>
  <c r="U128" i="4"/>
  <c r="U140" i="4"/>
  <c r="P140" i="4"/>
  <c r="R140" i="4" s="1"/>
  <c r="S126" i="4"/>
  <c r="Y126" i="4" s="1"/>
  <c r="W99" i="4"/>
  <c r="S84" i="4"/>
  <c r="S33" i="4"/>
  <c r="W9" i="4"/>
  <c r="W60" i="4"/>
  <c r="S63" i="4"/>
  <c r="Y93" i="4"/>
  <c r="W39" i="4"/>
  <c r="V2" i="4"/>
  <c r="O2" i="4"/>
  <c r="Q2" i="4" s="1"/>
  <c r="O14" i="4"/>
  <c r="Q14" i="4" s="1"/>
  <c r="V14" i="4"/>
  <c r="V17" i="4"/>
  <c r="O17" i="4"/>
  <c r="Q17" i="4" s="1"/>
  <c r="O23" i="4"/>
  <c r="Q23" i="4" s="1"/>
  <c r="V23" i="4"/>
  <c r="V29" i="4"/>
  <c r="O29" i="4"/>
  <c r="Q29" i="4" s="1"/>
  <c r="O35" i="4"/>
  <c r="Q35" i="4" s="1"/>
  <c r="V35" i="4"/>
  <c r="V32" i="4"/>
  <c r="O32" i="4"/>
  <c r="Q32" i="4" s="1"/>
  <c r="V44" i="4"/>
  <c r="O44" i="4"/>
  <c r="Q44" i="4" s="1"/>
  <c r="O50" i="4"/>
  <c r="Q50" i="4" s="1"/>
  <c r="V50" i="4"/>
  <c r="O62" i="4"/>
  <c r="Q62" i="4" s="1"/>
  <c r="V62" i="4"/>
  <c r="O65" i="4"/>
  <c r="Q65" i="4" s="1"/>
  <c r="V65" i="4"/>
  <c r="V71" i="4"/>
  <c r="O71" i="4"/>
  <c r="Q71" i="4" s="1"/>
  <c r="V77" i="4"/>
  <c r="O77" i="4"/>
  <c r="Q77" i="4" s="1"/>
  <c r="V83" i="4"/>
  <c r="O83" i="4"/>
  <c r="Q83" i="4" s="1"/>
  <c r="V80" i="4"/>
  <c r="O80" i="4"/>
  <c r="Q80" i="4" s="1"/>
  <c r="O92" i="4"/>
  <c r="Q92" i="4" s="1"/>
  <c r="V92" i="4"/>
  <c r="O98" i="4"/>
  <c r="Q98" i="4" s="1"/>
  <c r="V98" i="4"/>
  <c r="O110" i="4"/>
  <c r="Q110" i="4" s="1"/>
  <c r="V110" i="4"/>
  <c r="O113" i="4"/>
  <c r="Q113" i="4" s="1"/>
  <c r="V113" i="4"/>
  <c r="O119" i="4"/>
  <c r="Q119" i="4" s="1"/>
  <c r="V119" i="4"/>
  <c r="O125" i="4"/>
  <c r="Q125" i="4" s="1"/>
  <c r="V125" i="4"/>
  <c r="V131" i="4"/>
  <c r="O131" i="4"/>
  <c r="Q131" i="4" s="1"/>
  <c r="V128" i="4"/>
  <c r="O128" i="4"/>
  <c r="Q128" i="4" s="1"/>
  <c r="V140" i="4"/>
  <c r="O140" i="4"/>
  <c r="Q140" i="4" s="1"/>
  <c r="S78" i="4"/>
  <c r="W51" i="4"/>
  <c r="W36" i="4"/>
  <c r="S81" i="4"/>
  <c r="W54" i="4"/>
  <c r="S27" i="4"/>
  <c r="Y27" i="4" s="1"/>
  <c r="Y12" i="4"/>
  <c r="W141" i="4"/>
  <c r="W120" i="4"/>
  <c r="Y120" i="4" s="1"/>
  <c r="S15" i="4"/>
  <c r="W135" i="4"/>
  <c r="U11" i="4"/>
  <c r="P11" i="4"/>
  <c r="R11" i="4" s="1"/>
  <c r="P20" i="4"/>
  <c r="R20" i="4" s="1"/>
  <c r="U20" i="4"/>
  <c r="P26" i="4"/>
  <c r="R26" i="4" s="1"/>
  <c r="U26" i="4"/>
  <c r="P38" i="4"/>
  <c r="R38" i="4" s="1"/>
  <c r="U38" i="4"/>
  <c r="P47" i="4"/>
  <c r="R47" i="4" s="1"/>
  <c r="U47" i="4"/>
  <c r="P59" i="4"/>
  <c r="R59" i="4" s="1"/>
  <c r="U59" i="4"/>
  <c r="P74" i="4"/>
  <c r="R74" i="4" s="1"/>
  <c r="U74" i="4"/>
  <c r="P101" i="4"/>
  <c r="R101" i="4" s="1"/>
  <c r="U101" i="4"/>
  <c r="U116" i="4"/>
  <c r="P116" i="4"/>
  <c r="R116" i="4" s="1"/>
  <c r="P122" i="4"/>
  <c r="R122" i="4" s="1"/>
  <c r="U122" i="4"/>
  <c r="P143" i="4"/>
  <c r="R143" i="4" s="1"/>
  <c r="U143" i="4"/>
  <c r="W129" i="4"/>
  <c r="S30" i="4"/>
  <c r="Y30" i="4" s="1"/>
  <c r="S3" i="4"/>
  <c r="W84" i="4"/>
  <c r="W63" i="4"/>
  <c r="W18" i="4"/>
  <c r="Y18" i="4" s="1"/>
  <c r="W123" i="4"/>
  <c r="P5" i="4"/>
  <c r="R5" i="4" s="1"/>
  <c r="U5" i="4"/>
  <c r="P8" i="4"/>
  <c r="R8" i="4" s="1"/>
  <c r="U8" i="4"/>
  <c r="P41" i="4"/>
  <c r="R41" i="4" s="1"/>
  <c r="U41" i="4"/>
  <c r="P53" i="4"/>
  <c r="R53" i="4" s="1"/>
  <c r="U53" i="4"/>
  <c r="P56" i="4"/>
  <c r="R56" i="4" s="1"/>
  <c r="U56" i="4"/>
  <c r="P68" i="4"/>
  <c r="R68" i="4" s="1"/>
  <c r="U68" i="4"/>
  <c r="P86" i="4"/>
  <c r="R86" i="4" s="1"/>
  <c r="U86" i="4"/>
  <c r="P89" i="4"/>
  <c r="R89" i="4" s="1"/>
  <c r="U89" i="4"/>
  <c r="U95" i="4"/>
  <c r="P95" i="4"/>
  <c r="R95" i="4" s="1"/>
  <c r="U107" i="4"/>
  <c r="P107" i="4"/>
  <c r="R107" i="4" s="1"/>
  <c r="P104" i="4"/>
  <c r="R104" i="4" s="1"/>
  <c r="U104" i="4"/>
  <c r="U134" i="4"/>
  <c r="P134" i="4"/>
  <c r="R134" i="4" s="1"/>
  <c r="P137" i="4"/>
  <c r="R137" i="4" s="1"/>
  <c r="U137" i="4"/>
  <c r="V5" i="4"/>
  <c r="O5" i="4"/>
  <c r="Q5" i="4" s="1"/>
  <c r="O11" i="4"/>
  <c r="Q11" i="4" s="1"/>
  <c r="V11" i="4"/>
  <c r="W11" i="4" s="1"/>
  <c r="V8" i="4"/>
  <c r="O8" i="4"/>
  <c r="Q8" i="4" s="1"/>
  <c r="O20" i="4"/>
  <c r="Q20" i="4" s="1"/>
  <c r="V20" i="4"/>
  <c r="V26" i="4"/>
  <c r="O26" i="4"/>
  <c r="Q26" i="4" s="1"/>
  <c r="O38" i="4"/>
  <c r="Q38" i="4" s="1"/>
  <c r="V38" i="4"/>
  <c r="O41" i="4"/>
  <c r="Q41" i="4" s="1"/>
  <c r="V41" i="4"/>
  <c r="V47" i="4"/>
  <c r="O47" i="4"/>
  <c r="Q47" i="4" s="1"/>
  <c r="S47" i="4" s="1"/>
  <c r="V53" i="4"/>
  <c r="O53" i="4"/>
  <c r="Q53" i="4" s="1"/>
  <c r="V59" i="4"/>
  <c r="O59" i="4"/>
  <c r="Q59" i="4" s="1"/>
  <c r="V56" i="4"/>
  <c r="O56" i="4"/>
  <c r="Q56" i="4" s="1"/>
  <c r="O68" i="4"/>
  <c r="Q68" i="4" s="1"/>
  <c r="V68" i="4"/>
  <c r="O74" i="4"/>
  <c r="Q74" i="4" s="1"/>
  <c r="V74" i="4"/>
  <c r="V86" i="4"/>
  <c r="O86" i="4"/>
  <c r="Q86" i="4" s="1"/>
  <c r="V89" i="4"/>
  <c r="O89" i="4"/>
  <c r="Q89" i="4" s="1"/>
  <c r="O95" i="4"/>
  <c r="Q95" i="4" s="1"/>
  <c r="V95" i="4"/>
  <c r="V101" i="4"/>
  <c r="O101" i="4"/>
  <c r="Q101" i="4" s="1"/>
  <c r="V107" i="4"/>
  <c r="O107" i="4"/>
  <c r="Q107" i="4" s="1"/>
  <c r="O104" i="4"/>
  <c r="Q104" i="4" s="1"/>
  <c r="V104" i="4"/>
  <c r="O116" i="4"/>
  <c r="Q116" i="4" s="1"/>
  <c r="V116" i="4"/>
  <c r="W116" i="4" s="1"/>
  <c r="O122" i="4"/>
  <c r="Q122" i="4" s="1"/>
  <c r="V122" i="4"/>
  <c r="V134" i="4"/>
  <c r="O134" i="4"/>
  <c r="Q134" i="4" s="1"/>
  <c r="V137" i="4"/>
  <c r="O137" i="4"/>
  <c r="Q137" i="4" s="1"/>
  <c r="O143" i="4"/>
  <c r="Q143" i="4" s="1"/>
  <c r="V143" i="4"/>
  <c r="S111" i="4"/>
  <c r="Y111" i="4" s="1"/>
  <c r="W81" i="4"/>
  <c r="W66" i="4"/>
  <c r="Y66" i="4" s="1"/>
  <c r="S45" i="4"/>
  <c r="Y45" i="4" s="1"/>
  <c r="W108" i="4"/>
  <c r="Y108" i="4" s="1"/>
  <c r="S87" i="4"/>
  <c r="Y87" i="4" s="1"/>
  <c r="S57" i="4"/>
  <c r="Y57" i="4" s="1"/>
  <c r="Y42" i="4"/>
  <c r="Y21" i="4"/>
  <c r="O2" i="2"/>
  <c r="Q2" i="2" s="1"/>
  <c r="P2" i="2"/>
  <c r="R2" i="2" s="1"/>
  <c r="U2" i="2"/>
  <c r="V2" i="2"/>
  <c r="O5" i="2"/>
  <c r="Q5" i="2" s="1"/>
  <c r="P5" i="2"/>
  <c r="R5" i="2" s="1"/>
  <c r="U5" i="2"/>
  <c r="V5" i="2"/>
  <c r="O8" i="2"/>
  <c r="Q8" i="2" s="1"/>
  <c r="P8" i="2"/>
  <c r="R8" i="2" s="1"/>
  <c r="U8" i="2"/>
  <c r="V8" i="2"/>
  <c r="O11" i="2"/>
  <c r="Q11" i="2" s="1"/>
  <c r="P11" i="2"/>
  <c r="R11" i="2" s="1"/>
  <c r="U11" i="2"/>
  <c r="V11" i="2"/>
  <c r="O14" i="2"/>
  <c r="Q14" i="2" s="1"/>
  <c r="P14" i="2"/>
  <c r="R14" i="2" s="1"/>
  <c r="U14" i="2"/>
  <c r="V14" i="2"/>
  <c r="O17" i="2"/>
  <c r="Q17" i="2" s="1"/>
  <c r="P17" i="2"/>
  <c r="R17" i="2" s="1"/>
  <c r="U17" i="2"/>
  <c r="V17" i="2"/>
  <c r="O20" i="2"/>
  <c r="Q20" i="2" s="1"/>
  <c r="P20" i="2"/>
  <c r="R20" i="2" s="1"/>
  <c r="U20" i="2"/>
  <c r="V20" i="2"/>
  <c r="O23" i="2"/>
  <c r="Q23" i="2" s="1"/>
  <c r="P23" i="2"/>
  <c r="R23" i="2" s="1"/>
  <c r="U23" i="2"/>
  <c r="V23" i="2"/>
  <c r="O26" i="2"/>
  <c r="Q26" i="2" s="1"/>
  <c r="P26" i="2"/>
  <c r="R26" i="2" s="1"/>
  <c r="U26" i="2"/>
  <c r="V26" i="2"/>
  <c r="O29" i="2"/>
  <c r="Q29" i="2" s="1"/>
  <c r="P29" i="2"/>
  <c r="R29" i="2" s="1"/>
  <c r="U29" i="2"/>
  <c r="V29" i="2"/>
  <c r="O32" i="2"/>
  <c r="Q32" i="2" s="1"/>
  <c r="P32" i="2"/>
  <c r="R32" i="2" s="1"/>
  <c r="U32" i="2"/>
  <c r="V32" i="2"/>
  <c r="O35" i="2"/>
  <c r="Q35" i="2" s="1"/>
  <c r="P35" i="2"/>
  <c r="R35" i="2" s="1"/>
  <c r="U35" i="2"/>
  <c r="V35" i="2"/>
  <c r="O38" i="2"/>
  <c r="Q38" i="2" s="1"/>
  <c r="P38" i="2"/>
  <c r="R38" i="2" s="1"/>
  <c r="U38" i="2"/>
  <c r="V38" i="2"/>
  <c r="O41" i="2"/>
  <c r="Q41" i="2" s="1"/>
  <c r="P41" i="2"/>
  <c r="R41" i="2" s="1"/>
  <c r="U41" i="2"/>
  <c r="V41" i="2"/>
  <c r="O44" i="2"/>
  <c r="Q44" i="2" s="1"/>
  <c r="P44" i="2"/>
  <c r="R44" i="2" s="1"/>
  <c r="U44" i="2"/>
  <c r="V44" i="2"/>
  <c r="W44" i="2" s="1"/>
  <c r="O47" i="2"/>
  <c r="Q47" i="2" s="1"/>
  <c r="P47" i="2"/>
  <c r="R47" i="2" s="1"/>
  <c r="U47" i="2"/>
  <c r="V47" i="2"/>
  <c r="O50" i="2"/>
  <c r="Q50" i="2" s="1"/>
  <c r="P50" i="2"/>
  <c r="R50" i="2" s="1"/>
  <c r="U50" i="2"/>
  <c r="V50" i="2"/>
  <c r="O53" i="2"/>
  <c r="Q53" i="2" s="1"/>
  <c r="P53" i="2"/>
  <c r="R53" i="2" s="1"/>
  <c r="U53" i="2"/>
  <c r="V53" i="2"/>
  <c r="O56" i="2"/>
  <c r="Q56" i="2" s="1"/>
  <c r="P56" i="2"/>
  <c r="R56" i="2" s="1"/>
  <c r="U56" i="2"/>
  <c r="V56" i="2"/>
  <c r="O59" i="2"/>
  <c r="Q59" i="2" s="1"/>
  <c r="P59" i="2"/>
  <c r="R59" i="2" s="1"/>
  <c r="U59" i="2"/>
  <c r="V59" i="2"/>
  <c r="O62" i="2"/>
  <c r="Q62" i="2" s="1"/>
  <c r="P62" i="2"/>
  <c r="R62" i="2" s="1"/>
  <c r="U62" i="2"/>
  <c r="V62" i="2"/>
  <c r="O65" i="2"/>
  <c r="Q65" i="2" s="1"/>
  <c r="P65" i="2"/>
  <c r="R65" i="2" s="1"/>
  <c r="U65" i="2"/>
  <c r="V65" i="2"/>
  <c r="W65" i="2" s="1"/>
  <c r="O68" i="2"/>
  <c r="Q68" i="2" s="1"/>
  <c r="P68" i="2"/>
  <c r="R68" i="2" s="1"/>
  <c r="U68" i="2"/>
  <c r="V68" i="2"/>
  <c r="O71" i="2"/>
  <c r="Q71" i="2" s="1"/>
  <c r="P71" i="2"/>
  <c r="R71" i="2" s="1"/>
  <c r="U71" i="2"/>
  <c r="V71" i="2"/>
  <c r="O74" i="2"/>
  <c r="Q74" i="2" s="1"/>
  <c r="P74" i="2"/>
  <c r="R74" i="2" s="1"/>
  <c r="U74" i="2"/>
  <c r="V74" i="2"/>
  <c r="O77" i="2"/>
  <c r="Q77" i="2" s="1"/>
  <c r="P77" i="2"/>
  <c r="R77" i="2" s="1"/>
  <c r="U77" i="2"/>
  <c r="V77" i="2"/>
  <c r="O80" i="2"/>
  <c r="Q80" i="2" s="1"/>
  <c r="P80" i="2"/>
  <c r="R80" i="2" s="1"/>
  <c r="U80" i="2"/>
  <c r="V80" i="2"/>
  <c r="O83" i="2"/>
  <c r="Q83" i="2" s="1"/>
  <c r="P83" i="2"/>
  <c r="R83" i="2" s="1"/>
  <c r="U83" i="2"/>
  <c r="V83" i="2"/>
  <c r="O86" i="2"/>
  <c r="Q86" i="2" s="1"/>
  <c r="P86" i="2"/>
  <c r="R86" i="2" s="1"/>
  <c r="U86" i="2"/>
  <c r="V86" i="2"/>
  <c r="O89" i="2"/>
  <c r="Q89" i="2" s="1"/>
  <c r="P89" i="2"/>
  <c r="R89" i="2" s="1"/>
  <c r="U89" i="2"/>
  <c r="V89" i="2"/>
  <c r="O92" i="2"/>
  <c r="Q92" i="2" s="1"/>
  <c r="P92" i="2"/>
  <c r="R92" i="2" s="1"/>
  <c r="U92" i="2"/>
  <c r="V92" i="2"/>
  <c r="O95" i="2"/>
  <c r="Q95" i="2" s="1"/>
  <c r="P95" i="2"/>
  <c r="R95" i="2" s="1"/>
  <c r="U95" i="2"/>
  <c r="V95" i="2"/>
  <c r="O98" i="2"/>
  <c r="Q98" i="2" s="1"/>
  <c r="P98" i="2"/>
  <c r="R98" i="2" s="1"/>
  <c r="U98" i="2"/>
  <c r="V98" i="2"/>
  <c r="O101" i="2"/>
  <c r="Q101" i="2" s="1"/>
  <c r="P101" i="2"/>
  <c r="R101" i="2" s="1"/>
  <c r="U101" i="2"/>
  <c r="V101" i="2"/>
  <c r="O104" i="2"/>
  <c r="Q104" i="2" s="1"/>
  <c r="P104" i="2"/>
  <c r="R104" i="2" s="1"/>
  <c r="U104" i="2"/>
  <c r="V104" i="2"/>
  <c r="O107" i="2"/>
  <c r="Q107" i="2" s="1"/>
  <c r="P107" i="2"/>
  <c r="R107" i="2" s="1"/>
  <c r="U107" i="2"/>
  <c r="V107" i="2"/>
  <c r="O110" i="2"/>
  <c r="Q110" i="2" s="1"/>
  <c r="P110" i="2"/>
  <c r="R110" i="2" s="1"/>
  <c r="U110" i="2"/>
  <c r="V110" i="2"/>
  <c r="O113" i="2"/>
  <c r="Q113" i="2" s="1"/>
  <c r="P113" i="2"/>
  <c r="R113" i="2" s="1"/>
  <c r="U113" i="2"/>
  <c r="V113" i="2"/>
  <c r="O116" i="2"/>
  <c r="Q116" i="2" s="1"/>
  <c r="P116" i="2"/>
  <c r="R116" i="2" s="1"/>
  <c r="U116" i="2"/>
  <c r="V116" i="2"/>
  <c r="O119" i="2"/>
  <c r="Q119" i="2" s="1"/>
  <c r="P119" i="2"/>
  <c r="R119" i="2" s="1"/>
  <c r="U119" i="2"/>
  <c r="V119" i="2"/>
  <c r="O122" i="2"/>
  <c r="Q122" i="2" s="1"/>
  <c r="P122" i="2"/>
  <c r="R122" i="2" s="1"/>
  <c r="U122" i="2"/>
  <c r="V122" i="2"/>
  <c r="O125" i="2"/>
  <c r="Q125" i="2" s="1"/>
  <c r="P125" i="2"/>
  <c r="R125" i="2" s="1"/>
  <c r="U125" i="2"/>
  <c r="V125" i="2"/>
  <c r="O128" i="2"/>
  <c r="Q128" i="2" s="1"/>
  <c r="P128" i="2"/>
  <c r="R128" i="2" s="1"/>
  <c r="U128" i="2"/>
  <c r="V128" i="2"/>
  <c r="O131" i="2"/>
  <c r="Q131" i="2" s="1"/>
  <c r="P131" i="2"/>
  <c r="R131" i="2" s="1"/>
  <c r="U131" i="2"/>
  <c r="V131" i="2"/>
  <c r="W131" i="2" s="1"/>
  <c r="O134" i="2"/>
  <c r="Q134" i="2" s="1"/>
  <c r="P134" i="2"/>
  <c r="R134" i="2" s="1"/>
  <c r="U134" i="2"/>
  <c r="V134" i="2"/>
  <c r="O137" i="2"/>
  <c r="Q137" i="2" s="1"/>
  <c r="P137" i="2"/>
  <c r="R137" i="2" s="1"/>
  <c r="U137" i="2"/>
  <c r="V137" i="2"/>
  <c r="O140" i="2"/>
  <c r="Q140" i="2" s="1"/>
  <c r="P140" i="2"/>
  <c r="R140" i="2" s="1"/>
  <c r="U140" i="2"/>
  <c r="V140" i="2"/>
  <c r="O143" i="2"/>
  <c r="Q143" i="2" s="1"/>
  <c r="P143" i="2"/>
  <c r="R143" i="2" s="1"/>
  <c r="U143" i="2"/>
  <c r="V143" i="2"/>
  <c r="Y60" i="4" l="1"/>
  <c r="Y3" i="4"/>
  <c r="S62" i="2"/>
  <c r="Y135" i="4"/>
  <c r="Y141" i="4"/>
  <c r="Y54" i="4"/>
  <c r="S32" i="4"/>
  <c r="W104" i="4"/>
  <c r="Y104" i="4" s="1"/>
  <c r="AB106" i="4" s="1"/>
  <c r="Y15" i="4"/>
  <c r="Y51" i="4"/>
  <c r="Y75" i="4"/>
  <c r="Y132" i="4"/>
  <c r="S89" i="4"/>
  <c r="Y78" i="4"/>
  <c r="Y33" i="4"/>
  <c r="S2" i="4"/>
  <c r="Y72" i="4"/>
  <c r="S56" i="4"/>
  <c r="Y6" i="4"/>
  <c r="W125" i="4"/>
  <c r="S104" i="4"/>
  <c r="W32" i="4"/>
  <c r="W98" i="4"/>
  <c r="Y9" i="4"/>
  <c r="W8" i="4"/>
  <c r="S17" i="4"/>
  <c r="Y102" i="4"/>
  <c r="S83" i="4"/>
  <c r="W59" i="4"/>
  <c r="Y129" i="4"/>
  <c r="W62" i="4"/>
  <c r="S5" i="4"/>
  <c r="Y5" i="4" s="1"/>
  <c r="AB7" i="4" s="1"/>
  <c r="Y123" i="4"/>
  <c r="S80" i="4"/>
  <c r="W65" i="4"/>
  <c r="S44" i="4"/>
  <c r="Y99" i="4"/>
  <c r="S131" i="4"/>
  <c r="W23" i="4"/>
  <c r="Y105" i="4"/>
  <c r="W131" i="4"/>
  <c r="S110" i="4"/>
  <c r="W80" i="4"/>
  <c r="S65" i="4"/>
  <c r="W44" i="4"/>
  <c r="S23" i="4"/>
  <c r="S110" i="2"/>
  <c r="S77" i="2"/>
  <c r="S47" i="2"/>
  <c r="W77" i="2"/>
  <c r="Y77" i="2" s="1"/>
  <c r="W62" i="2"/>
  <c r="W101" i="2"/>
  <c r="W2" i="4"/>
  <c r="Y36" i="4"/>
  <c r="S116" i="4"/>
  <c r="Y116" i="4" s="1"/>
  <c r="AB118" i="4" s="1"/>
  <c r="S95" i="4"/>
  <c r="S11" i="4"/>
  <c r="Y11" i="4" s="1"/>
  <c r="AB13" i="4" s="1"/>
  <c r="S8" i="4"/>
  <c r="S125" i="4"/>
  <c r="W83" i="4"/>
  <c r="S62" i="4"/>
  <c r="W17" i="4"/>
  <c r="S134" i="4"/>
  <c r="W68" i="4"/>
  <c r="Y144" i="4"/>
  <c r="W134" i="4"/>
  <c r="W89" i="4"/>
  <c r="S68" i="4"/>
  <c r="S101" i="4"/>
  <c r="W122" i="4"/>
  <c r="W20" i="4"/>
  <c r="W26" i="4"/>
  <c r="Y114" i="4"/>
  <c r="S86" i="4"/>
  <c r="W110" i="4"/>
  <c r="Y39" i="4"/>
  <c r="W38" i="4"/>
  <c r="S143" i="4"/>
  <c r="W101" i="4"/>
  <c r="S38" i="4"/>
  <c r="W5" i="4"/>
  <c r="S137" i="4"/>
  <c r="S53" i="4"/>
  <c r="S26" i="4"/>
  <c r="S128" i="4"/>
  <c r="S71" i="4"/>
  <c r="S29" i="4"/>
  <c r="W140" i="4"/>
  <c r="W50" i="4"/>
  <c r="W86" i="4"/>
  <c r="W53" i="4"/>
  <c r="W71" i="4"/>
  <c r="S137" i="2"/>
  <c r="W98" i="2"/>
  <c r="S74" i="2"/>
  <c r="S71" i="2"/>
  <c r="W119" i="2"/>
  <c r="W92" i="2"/>
  <c r="W86" i="2"/>
  <c r="S134" i="2"/>
  <c r="W50" i="2"/>
  <c r="W35" i="2"/>
  <c r="W29" i="2"/>
  <c r="W8" i="2"/>
  <c r="W2" i="2"/>
  <c r="S68" i="2"/>
  <c r="S26" i="2"/>
  <c r="S131" i="2"/>
  <c r="Y131" i="2" s="1"/>
  <c r="W71" i="2"/>
  <c r="W59" i="2"/>
  <c r="W128" i="2"/>
  <c r="S14" i="2"/>
  <c r="S101" i="2"/>
  <c r="S59" i="2"/>
  <c r="W140" i="2"/>
  <c r="S116" i="2"/>
  <c r="W26" i="2"/>
  <c r="S8" i="2"/>
  <c r="S104" i="2"/>
  <c r="S44" i="2"/>
  <c r="Y44" i="2" s="1"/>
  <c r="S65" i="2"/>
  <c r="Y65" i="2" s="1"/>
  <c r="S29" i="2"/>
  <c r="S83" i="2"/>
  <c r="S20" i="2"/>
  <c r="W143" i="2"/>
  <c r="W107" i="2"/>
  <c r="W74" i="2"/>
  <c r="W41" i="2"/>
  <c r="S38" i="2"/>
  <c r="S95" i="2"/>
  <c r="W83" i="2"/>
  <c r="W53" i="2"/>
  <c r="W20" i="2"/>
  <c r="S128" i="2"/>
  <c r="W80" i="2"/>
  <c r="S41" i="2"/>
  <c r="W14" i="2"/>
  <c r="W32" i="2"/>
  <c r="S140" i="2"/>
  <c r="W134" i="2"/>
  <c r="Y134" i="2" s="1"/>
  <c r="S119" i="2"/>
  <c r="S143" i="2"/>
  <c r="W113" i="2"/>
  <c r="S89" i="2"/>
  <c r="W56" i="2"/>
  <c r="W137" i="2"/>
  <c r="W125" i="2"/>
  <c r="W23" i="2"/>
  <c r="W122" i="2"/>
  <c r="W116" i="2"/>
  <c r="W104" i="2"/>
  <c r="W47" i="2"/>
  <c r="Y47" i="2" s="1"/>
  <c r="W5" i="2"/>
  <c r="S80" i="2"/>
  <c r="Y62" i="2"/>
  <c r="S11" i="2"/>
  <c r="W17" i="2"/>
  <c r="W38" i="2"/>
  <c r="W89" i="2"/>
  <c r="S17" i="2"/>
  <c r="W68" i="2"/>
  <c r="W11" i="2"/>
  <c r="W137" i="4"/>
  <c r="S74" i="4"/>
  <c r="W113" i="4"/>
  <c r="W92" i="4"/>
  <c r="W95" i="4"/>
  <c r="S140" i="4"/>
  <c r="W119" i="4"/>
  <c r="S77" i="4"/>
  <c r="W35" i="4"/>
  <c r="W14" i="4"/>
  <c r="S119" i="4"/>
  <c r="W77" i="4"/>
  <c r="S50" i="4"/>
  <c r="S35" i="4"/>
  <c r="S14" i="4"/>
  <c r="S107" i="4"/>
  <c r="W41" i="4"/>
  <c r="W47" i="4"/>
  <c r="Y47" i="4" s="1"/>
  <c r="AB49" i="4" s="1"/>
  <c r="Y81" i="4"/>
  <c r="Y84" i="4"/>
  <c r="S122" i="4"/>
  <c r="W107" i="4"/>
  <c r="W56" i="4"/>
  <c r="S41" i="4"/>
  <c r="S20" i="4"/>
  <c r="W128" i="4"/>
  <c r="S113" i="4"/>
  <c r="S92" i="4"/>
  <c r="W29" i="4"/>
  <c r="Y63" i="4"/>
  <c r="S98" i="4"/>
  <c r="W143" i="4"/>
  <c r="W74" i="4"/>
  <c r="S59" i="4"/>
  <c r="Y59" i="4" s="1"/>
  <c r="AB61" i="4" s="1"/>
  <c r="Y44" i="4"/>
  <c r="AB46" i="4" s="1"/>
  <c r="S122" i="2"/>
  <c r="S125" i="2"/>
  <c r="W95" i="2"/>
  <c r="S5" i="2"/>
  <c r="S2" i="2"/>
  <c r="S86" i="2"/>
  <c r="S56" i="2"/>
  <c r="S113" i="2"/>
  <c r="S98" i="2"/>
  <c r="W110" i="2"/>
  <c r="Y110" i="2" s="1"/>
  <c r="S92" i="2"/>
  <c r="Y92" i="2" s="1"/>
  <c r="S107" i="2"/>
  <c r="S53" i="2"/>
  <c r="S50" i="2"/>
  <c r="S35" i="2"/>
  <c r="S32" i="2"/>
  <c r="S23" i="2"/>
  <c r="M145" i="2"/>
  <c r="L145" i="2"/>
  <c r="K145" i="2"/>
  <c r="J145" i="2"/>
  <c r="M142" i="2"/>
  <c r="L142" i="2"/>
  <c r="K142" i="2"/>
  <c r="J142" i="2"/>
  <c r="M139" i="2"/>
  <c r="L139" i="2"/>
  <c r="K139" i="2"/>
  <c r="J139" i="2"/>
  <c r="M130" i="2"/>
  <c r="L130" i="2"/>
  <c r="K130" i="2"/>
  <c r="J130" i="2"/>
  <c r="M136" i="2"/>
  <c r="L136" i="2"/>
  <c r="K136" i="2"/>
  <c r="J136" i="2"/>
  <c r="M133" i="2"/>
  <c r="L133" i="2"/>
  <c r="K133" i="2"/>
  <c r="J133" i="2"/>
  <c r="M124" i="2"/>
  <c r="L124" i="2"/>
  <c r="K124" i="2"/>
  <c r="J124" i="2"/>
  <c r="M127" i="2"/>
  <c r="L127" i="2"/>
  <c r="K127" i="2"/>
  <c r="J127" i="2"/>
  <c r="M121" i="2"/>
  <c r="L121" i="2"/>
  <c r="K121" i="2"/>
  <c r="J121" i="2"/>
  <c r="M118" i="2"/>
  <c r="L118" i="2"/>
  <c r="K118" i="2"/>
  <c r="J118" i="2"/>
  <c r="M115" i="2"/>
  <c r="L115" i="2"/>
  <c r="K115" i="2"/>
  <c r="J115" i="2"/>
  <c r="M106" i="2"/>
  <c r="L106" i="2"/>
  <c r="K106" i="2"/>
  <c r="J106" i="2"/>
  <c r="M112" i="2"/>
  <c r="L112" i="2"/>
  <c r="K112" i="2"/>
  <c r="J112" i="2"/>
  <c r="M109" i="2"/>
  <c r="L109" i="2"/>
  <c r="K109" i="2"/>
  <c r="J109" i="2"/>
  <c r="M100" i="2"/>
  <c r="L100" i="2"/>
  <c r="K100" i="2"/>
  <c r="J100" i="2"/>
  <c r="M103" i="2"/>
  <c r="L103" i="2"/>
  <c r="K103" i="2"/>
  <c r="J103" i="2"/>
  <c r="M97" i="2"/>
  <c r="L97" i="2"/>
  <c r="K97" i="2"/>
  <c r="J97" i="2"/>
  <c r="M94" i="2"/>
  <c r="L94" i="2"/>
  <c r="K94" i="2"/>
  <c r="J94" i="2"/>
  <c r="M91" i="2"/>
  <c r="L91" i="2"/>
  <c r="K91" i="2"/>
  <c r="J91" i="2"/>
  <c r="M82" i="2"/>
  <c r="L82" i="2"/>
  <c r="K82" i="2"/>
  <c r="J82" i="2"/>
  <c r="M88" i="2"/>
  <c r="L88" i="2"/>
  <c r="K88" i="2"/>
  <c r="J88" i="2"/>
  <c r="M85" i="2"/>
  <c r="L85" i="2"/>
  <c r="K85" i="2"/>
  <c r="J85" i="2"/>
  <c r="M76" i="2"/>
  <c r="L76" i="2"/>
  <c r="K76" i="2"/>
  <c r="J76" i="2"/>
  <c r="M79" i="2"/>
  <c r="L79" i="2"/>
  <c r="K79" i="2"/>
  <c r="J79" i="2"/>
  <c r="M73" i="2"/>
  <c r="L73" i="2"/>
  <c r="K73" i="2"/>
  <c r="J73" i="2"/>
  <c r="M70" i="2"/>
  <c r="L70" i="2"/>
  <c r="K70" i="2"/>
  <c r="J70" i="2"/>
  <c r="M67" i="2"/>
  <c r="L67" i="2"/>
  <c r="K67" i="2"/>
  <c r="J67" i="2"/>
  <c r="M58" i="2"/>
  <c r="L58" i="2"/>
  <c r="K58" i="2"/>
  <c r="J58" i="2"/>
  <c r="M64" i="2"/>
  <c r="L64" i="2"/>
  <c r="K64" i="2"/>
  <c r="J64" i="2"/>
  <c r="M61" i="2"/>
  <c r="L61" i="2"/>
  <c r="K61" i="2"/>
  <c r="J61" i="2"/>
  <c r="M52" i="2"/>
  <c r="L52" i="2"/>
  <c r="K52" i="2"/>
  <c r="J52" i="2"/>
  <c r="M55" i="2"/>
  <c r="L55" i="2"/>
  <c r="K55" i="2"/>
  <c r="J55" i="2"/>
  <c r="M49" i="2"/>
  <c r="L49" i="2"/>
  <c r="K49" i="2"/>
  <c r="J49" i="2"/>
  <c r="M46" i="2"/>
  <c r="L46" i="2"/>
  <c r="K46" i="2"/>
  <c r="J46" i="2"/>
  <c r="M43" i="2"/>
  <c r="L43" i="2"/>
  <c r="K43" i="2"/>
  <c r="J43" i="2"/>
  <c r="M34" i="2"/>
  <c r="L34" i="2"/>
  <c r="K34" i="2"/>
  <c r="J34" i="2"/>
  <c r="M40" i="2"/>
  <c r="L40" i="2"/>
  <c r="K40" i="2"/>
  <c r="J40" i="2"/>
  <c r="M37" i="2"/>
  <c r="L37" i="2"/>
  <c r="K37" i="2"/>
  <c r="J37" i="2"/>
  <c r="M28" i="2"/>
  <c r="L28" i="2"/>
  <c r="K28" i="2"/>
  <c r="J28" i="2"/>
  <c r="M31" i="2"/>
  <c r="L31" i="2"/>
  <c r="K31" i="2"/>
  <c r="J31" i="2"/>
  <c r="M25" i="2"/>
  <c r="L25" i="2"/>
  <c r="K25" i="2"/>
  <c r="J25" i="2"/>
  <c r="M22" i="2"/>
  <c r="L22" i="2"/>
  <c r="K22" i="2"/>
  <c r="J22" i="2"/>
  <c r="M19" i="2"/>
  <c r="L19" i="2"/>
  <c r="K19" i="2"/>
  <c r="J19" i="2"/>
  <c r="M10" i="2"/>
  <c r="L10" i="2"/>
  <c r="K10" i="2"/>
  <c r="J10" i="2"/>
  <c r="M16" i="2"/>
  <c r="L16" i="2"/>
  <c r="K16" i="2"/>
  <c r="J16" i="2"/>
  <c r="M13" i="2"/>
  <c r="L13" i="2"/>
  <c r="K13" i="2"/>
  <c r="J13" i="2"/>
  <c r="M4" i="2"/>
  <c r="L4" i="2"/>
  <c r="K4" i="2"/>
  <c r="J4" i="2"/>
  <c r="M7" i="2"/>
  <c r="L7" i="2"/>
  <c r="K7" i="2"/>
  <c r="J7" i="2"/>
  <c r="Y143" i="4" l="1"/>
  <c r="AB145" i="4" s="1"/>
  <c r="Y125" i="4"/>
  <c r="AB127" i="4" s="1"/>
  <c r="Y65" i="4"/>
  <c r="Y98" i="4"/>
  <c r="AB100" i="4" s="1"/>
  <c r="Y8" i="2"/>
  <c r="Y23" i="4"/>
  <c r="AB25" i="4" s="1"/>
  <c r="Y32" i="4"/>
  <c r="AB34" i="4" s="1"/>
  <c r="Y89" i="4"/>
  <c r="Y56" i="4"/>
  <c r="AB58" i="4" s="1"/>
  <c r="Y62" i="4"/>
  <c r="AB64" i="4" s="1"/>
  <c r="Z7" i="4"/>
  <c r="Y101" i="4"/>
  <c r="AB103" i="4" s="1"/>
  <c r="Y68" i="4"/>
  <c r="AB70" i="4" s="1"/>
  <c r="Y128" i="4"/>
  <c r="AB130" i="4" s="1"/>
  <c r="Y83" i="4"/>
  <c r="Z34" i="4"/>
  <c r="Y35" i="4"/>
  <c r="Y2" i="4"/>
  <c r="AB4" i="4" s="1"/>
  <c r="Y8" i="4"/>
  <c r="AB10" i="4" s="1"/>
  <c r="Y131" i="4"/>
  <c r="AB133" i="4" s="1"/>
  <c r="Y17" i="4"/>
  <c r="AB19" i="4" s="1"/>
  <c r="Y29" i="4"/>
  <c r="AB31" i="4" s="1"/>
  <c r="Y20" i="4"/>
  <c r="Y80" i="4"/>
  <c r="AB82" i="4" s="1"/>
  <c r="Y137" i="4"/>
  <c r="Y110" i="4"/>
  <c r="AB112" i="4" s="1"/>
  <c r="Y134" i="4"/>
  <c r="AB136" i="4" s="1"/>
  <c r="Y38" i="4"/>
  <c r="AB40" i="4" s="1"/>
  <c r="Y122" i="4"/>
  <c r="Y50" i="4"/>
  <c r="Y50" i="2"/>
  <c r="Y71" i="2"/>
  <c r="Y98" i="2"/>
  <c r="Y35" i="2"/>
  <c r="Y128" i="2"/>
  <c r="Y14" i="2"/>
  <c r="Y29" i="2"/>
  <c r="Y101" i="2"/>
  <c r="Y137" i="2"/>
  <c r="AB139" i="2" s="1"/>
  <c r="Y2" i="2"/>
  <c r="Y59" i="2"/>
  <c r="Y26" i="2"/>
  <c r="Y119" i="2"/>
  <c r="Y104" i="2"/>
  <c r="Y74" i="2"/>
  <c r="Y14" i="4"/>
  <c r="AB16" i="4" s="1"/>
  <c r="Y77" i="4"/>
  <c r="Y26" i="4"/>
  <c r="AB28" i="4" s="1"/>
  <c r="Y41" i="4"/>
  <c r="AB43" i="4" s="1"/>
  <c r="Y95" i="4"/>
  <c r="Y140" i="4"/>
  <c r="Y71" i="4"/>
  <c r="AB73" i="4" s="1"/>
  <c r="Y92" i="4"/>
  <c r="AB94" i="4" s="1"/>
  <c r="Y74" i="4"/>
  <c r="AB76" i="4" s="1"/>
  <c r="Y86" i="4"/>
  <c r="AB88" i="4" s="1"/>
  <c r="Y113" i="4"/>
  <c r="AB115" i="4" s="1"/>
  <c r="Y53" i="4"/>
  <c r="AB55" i="4" s="1"/>
  <c r="Y41" i="2"/>
  <c r="Y86" i="2"/>
  <c r="Y17" i="2"/>
  <c r="Y107" i="2"/>
  <c r="Y68" i="2"/>
  <c r="Y140" i="2"/>
  <c r="AB142" i="2" s="1"/>
  <c r="Y20" i="2"/>
  <c r="Y113" i="2"/>
  <c r="Y122" i="2"/>
  <c r="Y23" i="2"/>
  <c r="Y11" i="2"/>
  <c r="Y53" i="2"/>
  <c r="Y83" i="2"/>
  <c r="Y116" i="2"/>
  <c r="Y143" i="2"/>
  <c r="Y5" i="2"/>
  <c r="Y32" i="2"/>
  <c r="Y95" i="2"/>
  <c r="Y38" i="2"/>
  <c r="O37" i="2"/>
  <c r="Q37" i="2" s="1"/>
  <c r="V37" i="2"/>
  <c r="O100" i="2"/>
  <c r="Q100" i="2" s="1"/>
  <c r="V100" i="2"/>
  <c r="V31" i="2"/>
  <c r="O31" i="2"/>
  <c r="Q31" i="2" s="1"/>
  <c r="O85" i="2"/>
  <c r="Q85" i="2" s="1"/>
  <c r="V85" i="2"/>
  <c r="V142" i="2"/>
  <c r="O142" i="2"/>
  <c r="Q142" i="2" s="1"/>
  <c r="V16" i="2"/>
  <c r="O16" i="2"/>
  <c r="Q16" i="2" s="1"/>
  <c r="V52" i="2"/>
  <c r="O52" i="2"/>
  <c r="Q52" i="2" s="1"/>
  <c r="V130" i="2"/>
  <c r="O130" i="2"/>
  <c r="Q130" i="2" s="1"/>
  <c r="P22" i="2"/>
  <c r="R22" i="2" s="1"/>
  <c r="U22" i="2"/>
  <c r="O82" i="2"/>
  <c r="Q82" i="2" s="1"/>
  <c r="V82" i="2"/>
  <c r="V133" i="2"/>
  <c r="O133" i="2"/>
  <c r="Q133" i="2" s="1"/>
  <c r="V73" i="2"/>
  <c r="O73" i="2"/>
  <c r="Q73" i="2" s="1"/>
  <c r="V121" i="2"/>
  <c r="O121" i="2"/>
  <c r="Q121" i="2" s="1"/>
  <c r="P7" i="2"/>
  <c r="R7" i="2" s="1"/>
  <c r="U7" i="2"/>
  <c r="P40" i="2"/>
  <c r="R40" i="2" s="1"/>
  <c r="U40" i="2"/>
  <c r="U61" i="2"/>
  <c r="P61" i="2"/>
  <c r="R61" i="2" s="1"/>
  <c r="P88" i="2"/>
  <c r="R88" i="2" s="1"/>
  <c r="U88" i="2"/>
  <c r="U106" i="2"/>
  <c r="P106" i="2"/>
  <c r="R106" i="2" s="1"/>
  <c r="V13" i="2"/>
  <c r="O13" i="2"/>
  <c r="Q13" i="2" s="1"/>
  <c r="O10" i="2"/>
  <c r="Q10" i="2" s="1"/>
  <c r="V10" i="2"/>
  <c r="O22" i="2"/>
  <c r="Q22" i="2" s="1"/>
  <c r="V22" i="2"/>
  <c r="O28" i="2"/>
  <c r="Q28" i="2" s="1"/>
  <c r="V28" i="2"/>
  <c r="O40" i="2"/>
  <c r="Q40" i="2" s="1"/>
  <c r="V40" i="2"/>
  <c r="O43" i="2"/>
  <c r="Q43" i="2" s="1"/>
  <c r="V43" i="2"/>
  <c r="V49" i="2"/>
  <c r="O49" i="2"/>
  <c r="Q49" i="2" s="1"/>
  <c r="O55" i="2"/>
  <c r="Q55" i="2" s="1"/>
  <c r="V55" i="2"/>
  <c r="V61" i="2"/>
  <c r="O61" i="2"/>
  <c r="Q61" i="2" s="1"/>
  <c r="V58" i="2"/>
  <c r="O58" i="2"/>
  <c r="Q58" i="2" s="1"/>
  <c r="V70" i="2"/>
  <c r="O70" i="2"/>
  <c r="Q70" i="2" s="1"/>
  <c r="O76" i="2"/>
  <c r="Q76" i="2" s="1"/>
  <c r="V76" i="2"/>
  <c r="V88" i="2"/>
  <c r="O88" i="2"/>
  <c r="Q88" i="2" s="1"/>
  <c r="O91" i="2"/>
  <c r="Q91" i="2" s="1"/>
  <c r="V91" i="2"/>
  <c r="O97" i="2"/>
  <c r="Q97" i="2" s="1"/>
  <c r="V97" i="2"/>
  <c r="V103" i="2"/>
  <c r="O103" i="2"/>
  <c r="Q103" i="2" s="1"/>
  <c r="V109" i="2"/>
  <c r="O109" i="2"/>
  <c r="Q109" i="2" s="1"/>
  <c r="V106" i="2"/>
  <c r="O106" i="2"/>
  <c r="Q106" i="2" s="1"/>
  <c r="V118" i="2"/>
  <c r="O118" i="2"/>
  <c r="Q118" i="2" s="1"/>
  <c r="V124" i="2"/>
  <c r="O124" i="2"/>
  <c r="Q124" i="2" s="1"/>
  <c r="V136" i="2"/>
  <c r="O136" i="2"/>
  <c r="Q136" i="2" s="1"/>
  <c r="V139" i="2"/>
  <c r="O139" i="2"/>
  <c r="Q139" i="2" s="1"/>
  <c r="O145" i="2"/>
  <c r="Q145" i="2" s="1"/>
  <c r="V145" i="2"/>
  <c r="Y89" i="2"/>
  <c r="V4" i="2"/>
  <c r="O4" i="2"/>
  <c r="Q4" i="2" s="1"/>
  <c r="V34" i="2"/>
  <c r="O34" i="2"/>
  <c r="Q34" i="2" s="1"/>
  <c r="O64" i="2"/>
  <c r="Q64" i="2" s="1"/>
  <c r="V64" i="2"/>
  <c r="O94" i="2"/>
  <c r="Q94" i="2" s="1"/>
  <c r="V94" i="2"/>
  <c r="O127" i="2"/>
  <c r="Q127" i="2" s="1"/>
  <c r="V127" i="2"/>
  <c r="P13" i="2"/>
  <c r="R13" i="2" s="1"/>
  <c r="U13" i="2"/>
  <c r="P28" i="2"/>
  <c r="R28" i="2" s="1"/>
  <c r="U28" i="2"/>
  <c r="P55" i="2"/>
  <c r="R55" i="2" s="1"/>
  <c r="U55" i="2"/>
  <c r="P91" i="2"/>
  <c r="R91" i="2" s="1"/>
  <c r="U91" i="2"/>
  <c r="P109" i="2"/>
  <c r="R109" i="2" s="1"/>
  <c r="U109" i="2"/>
  <c r="P124" i="2"/>
  <c r="R124" i="2" s="1"/>
  <c r="U124" i="2"/>
  <c r="P145" i="2"/>
  <c r="R145" i="2" s="1"/>
  <c r="U145" i="2"/>
  <c r="Y56" i="2"/>
  <c r="Y80" i="2"/>
  <c r="O19" i="2"/>
  <c r="Q19" i="2" s="1"/>
  <c r="V19" i="2"/>
  <c r="V46" i="2"/>
  <c r="O46" i="2"/>
  <c r="Q46" i="2" s="1"/>
  <c r="O79" i="2"/>
  <c r="Q79" i="2" s="1"/>
  <c r="V79" i="2"/>
  <c r="V112" i="2"/>
  <c r="O112" i="2"/>
  <c r="Q112" i="2" s="1"/>
  <c r="P49" i="2"/>
  <c r="R49" i="2" s="1"/>
  <c r="U49" i="2"/>
  <c r="U58" i="2"/>
  <c r="P58" i="2"/>
  <c r="R58" i="2" s="1"/>
  <c r="P76" i="2"/>
  <c r="R76" i="2" s="1"/>
  <c r="U76" i="2"/>
  <c r="P103" i="2"/>
  <c r="R103" i="2" s="1"/>
  <c r="U103" i="2"/>
  <c r="U139" i="2"/>
  <c r="P139" i="2"/>
  <c r="R139" i="2" s="1"/>
  <c r="O7" i="2"/>
  <c r="Q7" i="2" s="1"/>
  <c r="V7" i="2"/>
  <c r="U16" i="2"/>
  <c r="P16" i="2"/>
  <c r="R16" i="2" s="1"/>
  <c r="P37" i="2"/>
  <c r="R37" i="2" s="1"/>
  <c r="U37" i="2"/>
  <c r="U46" i="2"/>
  <c r="P46" i="2"/>
  <c r="R46" i="2" s="1"/>
  <c r="P52" i="2"/>
  <c r="R52" i="2" s="1"/>
  <c r="U52" i="2"/>
  <c r="P64" i="2"/>
  <c r="R64" i="2" s="1"/>
  <c r="U64" i="2"/>
  <c r="P73" i="2"/>
  <c r="R73" i="2" s="1"/>
  <c r="U73" i="2"/>
  <c r="P85" i="2"/>
  <c r="R85" i="2" s="1"/>
  <c r="U85" i="2"/>
  <c r="P94" i="2"/>
  <c r="R94" i="2" s="1"/>
  <c r="U94" i="2"/>
  <c r="U112" i="2"/>
  <c r="P112" i="2"/>
  <c r="R112" i="2" s="1"/>
  <c r="U115" i="2"/>
  <c r="P115" i="2"/>
  <c r="R115" i="2" s="1"/>
  <c r="P127" i="2"/>
  <c r="R127" i="2" s="1"/>
  <c r="U127" i="2"/>
  <c r="U133" i="2"/>
  <c r="P133" i="2"/>
  <c r="R133" i="2" s="1"/>
  <c r="U130" i="2"/>
  <c r="P130" i="2"/>
  <c r="R130" i="2" s="1"/>
  <c r="P142" i="2"/>
  <c r="R142" i="2" s="1"/>
  <c r="U142" i="2"/>
  <c r="W142" i="2" s="1"/>
  <c r="Z142" i="2"/>
  <c r="V25" i="2"/>
  <c r="O25" i="2"/>
  <c r="Q25" i="2" s="1"/>
  <c r="O67" i="2"/>
  <c r="Q67" i="2" s="1"/>
  <c r="V67" i="2"/>
  <c r="V115" i="2"/>
  <c r="O115" i="2"/>
  <c r="Q115" i="2" s="1"/>
  <c r="P10" i="2"/>
  <c r="R10" i="2" s="1"/>
  <c r="U10" i="2"/>
  <c r="P43" i="2"/>
  <c r="R43" i="2" s="1"/>
  <c r="U43" i="2"/>
  <c r="P70" i="2"/>
  <c r="R70" i="2" s="1"/>
  <c r="U70" i="2"/>
  <c r="P97" i="2"/>
  <c r="R97" i="2" s="1"/>
  <c r="U97" i="2"/>
  <c r="U118" i="2"/>
  <c r="P118" i="2"/>
  <c r="R118" i="2" s="1"/>
  <c r="U136" i="2"/>
  <c r="P136" i="2"/>
  <c r="R136" i="2" s="1"/>
  <c r="U4" i="2"/>
  <c r="P4" i="2"/>
  <c r="R4" i="2" s="1"/>
  <c r="P19" i="2"/>
  <c r="R19" i="2" s="1"/>
  <c r="U19" i="2"/>
  <c r="U25" i="2"/>
  <c r="P25" i="2"/>
  <c r="R25" i="2" s="1"/>
  <c r="P31" i="2"/>
  <c r="R31" i="2" s="1"/>
  <c r="U31" i="2"/>
  <c r="U34" i="2"/>
  <c r="P34" i="2"/>
  <c r="R34" i="2" s="1"/>
  <c r="P67" i="2"/>
  <c r="R67" i="2" s="1"/>
  <c r="U67" i="2"/>
  <c r="P79" i="2"/>
  <c r="R79" i="2" s="1"/>
  <c r="U79" i="2"/>
  <c r="P82" i="2"/>
  <c r="R82" i="2" s="1"/>
  <c r="U82" i="2"/>
  <c r="P100" i="2"/>
  <c r="R100" i="2" s="1"/>
  <c r="U100" i="2"/>
  <c r="U121" i="2"/>
  <c r="P121" i="2"/>
  <c r="R121" i="2" s="1"/>
  <c r="Y125" i="2"/>
  <c r="Z145" i="4"/>
  <c r="Z58" i="4"/>
  <c r="Z49" i="4"/>
  <c r="Z13" i="4"/>
  <c r="Z31" i="4"/>
  <c r="Z70" i="4"/>
  <c r="Z43" i="4"/>
  <c r="Z100" i="4"/>
  <c r="Y119" i="4"/>
  <c r="AB121" i="4" s="1"/>
  <c r="Z61" i="4"/>
  <c r="Z130" i="4"/>
  <c r="Y107" i="4"/>
  <c r="AB109" i="4" s="1"/>
  <c r="Z106" i="4"/>
  <c r="Z118" i="4"/>
  <c r="Z46" i="4"/>
  <c r="Z16" i="4"/>
  <c r="Z64" i="4"/>
  <c r="Z10" i="4"/>
  <c r="Z76" i="4"/>
  <c r="Z103" i="4"/>
  <c r="Z127" i="4"/>
  <c r="M144" i="2"/>
  <c r="L144" i="2"/>
  <c r="K144" i="2"/>
  <c r="J144" i="2"/>
  <c r="M141" i="2"/>
  <c r="L141" i="2"/>
  <c r="K141" i="2"/>
  <c r="J141" i="2"/>
  <c r="M138" i="2"/>
  <c r="L138" i="2"/>
  <c r="K138" i="2"/>
  <c r="J138" i="2"/>
  <c r="M129" i="2"/>
  <c r="L129" i="2"/>
  <c r="K129" i="2"/>
  <c r="J129" i="2"/>
  <c r="M135" i="2"/>
  <c r="L135" i="2"/>
  <c r="K135" i="2"/>
  <c r="J135" i="2"/>
  <c r="M132" i="2"/>
  <c r="L132" i="2"/>
  <c r="K132" i="2"/>
  <c r="J132" i="2"/>
  <c r="M123" i="2"/>
  <c r="L123" i="2"/>
  <c r="K123" i="2"/>
  <c r="J123" i="2"/>
  <c r="M126" i="2"/>
  <c r="L126" i="2"/>
  <c r="K126" i="2"/>
  <c r="J126" i="2"/>
  <c r="M120" i="2"/>
  <c r="L120" i="2"/>
  <c r="K120" i="2"/>
  <c r="J120" i="2"/>
  <c r="M117" i="2"/>
  <c r="L117" i="2"/>
  <c r="K117" i="2"/>
  <c r="J117" i="2"/>
  <c r="M114" i="2"/>
  <c r="L114" i="2"/>
  <c r="K114" i="2"/>
  <c r="J114" i="2"/>
  <c r="M105" i="2"/>
  <c r="L105" i="2"/>
  <c r="K105" i="2"/>
  <c r="J105" i="2"/>
  <c r="M111" i="2"/>
  <c r="L111" i="2"/>
  <c r="K111" i="2"/>
  <c r="J111" i="2"/>
  <c r="M108" i="2"/>
  <c r="L108" i="2"/>
  <c r="K108" i="2"/>
  <c r="J108" i="2"/>
  <c r="M99" i="2"/>
  <c r="L99" i="2"/>
  <c r="K99" i="2"/>
  <c r="J99" i="2"/>
  <c r="M102" i="2"/>
  <c r="L102" i="2"/>
  <c r="K102" i="2"/>
  <c r="J102" i="2"/>
  <c r="M96" i="2"/>
  <c r="L96" i="2"/>
  <c r="K96" i="2"/>
  <c r="J96" i="2"/>
  <c r="M93" i="2"/>
  <c r="L93" i="2"/>
  <c r="K93" i="2"/>
  <c r="J93" i="2"/>
  <c r="M90" i="2"/>
  <c r="L90" i="2"/>
  <c r="K90" i="2"/>
  <c r="J90" i="2"/>
  <c r="M81" i="2"/>
  <c r="L81" i="2"/>
  <c r="K81" i="2"/>
  <c r="J81" i="2"/>
  <c r="M87" i="2"/>
  <c r="L87" i="2"/>
  <c r="K87" i="2"/>
  <c r="J87" i="2"/>
  <c r="M84" i="2"/>
  <c r="L84" i="2"/>
  <c r="K84" i="2"/>
  <c r="J84" i="2"/>
  <c r="M75" i="2"/>
  <c r="L75" i="2"/>
  <c r="K75" i="2"/>
  <c r="J75" i="2"/>
  <c r="M78" i="2"/>
  <c r="L78" i="2"/>
  <c r="K78" i="2"/>
  <c r="J78" i="2"/>
  <c r="M72" i="2"/>
  <c r="L72" i="2"/>
  <c r="K72" i="2"/>
  <c r="J72" i="2"/>
  <c r="M69" i="2"/>
  <c r="L69" i="2"/>
  <c r="K69" i="2"/>
  <c r="J69" i="2"/>
  <c r="M66" i="2"/>
  <c r="L66" i="2"/>
  <c r="K66" i="2"/>
  <c r="J66" i="2"/>
  <c r="M57" i="2"/>
  <c r="L57" i="2"/>
  <c r="K57" i="2"/>
  <c r="J57" i="2"/>
  <c r="M63" i="2"/>
  <c r="L63" i="2"/>
  <c r="K63" i="2"/>
  <c r="J63" i="2"/>
  <c r="M60" i="2"/>
  <c r="L60" i="2"/>
  <c r="K60" i="2"/>
  <c r="J60" i="2"/>
  <c r="M51" i="2"/>
  <c r="L51" i="2"/>
  <c r="K51" i="2"/>
  <c r="J51" i="2"/>
  <c r="M54" i="2"/>
  <c r="L54" i="2"/>
  <c r="K54" i="2"/>
  <c r="J54" i="2"/>
  <c r="M48" i="2"/>
  <c r="L48" i="2"/>
  <c r="K48" i="2"/>
  <c r="J48" i="2"/>
  <c r="M45" i="2"/>
  <c r="L45" i="2"/>
  <c r="K45" i="2"/>
  <c r="J45" i="2"/>
  <c r="M42" i="2"/>
  <c r="L42" i="2"/>
  <c r="K42" i="2"/>
  <c r="J42" i="2"/>
  <c r="M33" i="2"/>
  <c r="L33" i="2"/>
  <c r="K33" i="2"/>
  <c r="J33" i="2"/>
  <c r="M39" i="2"/>
  <c r="L39" i="2"/>
  <c r="K39" i="2"/>
  <c r="J39" i="2"/>
  <c r="M36" i="2"/>
  <c r="L36" i="2"/>
  <c r="K36" i="2"/>
  <c r="J36" i="2"/>
  <c r="M27" i="2"/>
  <c r="L27" i="2"/>
  <c r="K27" i="2"/>
  <c r="J27" i="2"/>
  <c r="M30" i="2"/>
  <c r="L30" i="2"/>
  <c r="K30" i="2"/>
  <c r="J30" i="2"/>
  <c r="M24" i="2"/>
  <c r="L24" i="2"/>
  <c r="K24" i="2"/>
  <c r="J24" i="2"/>
  <c r="M21" i="2"/>
  <c r="L21" i="2"/>
  <c r="K21" i="2"/>
  <c r="J21" i="2"/>
  <c r="M18" i="2"/>
  <c r="L18" i="2"/>
  <c r="K18" i="2"/>
  <c r="J18" i="2"/>
  <c r="M9" i="2"/>
  <c r="L9" i="2"/>
  <c r="K9" i="2"/>
  <c r="J9" i="2"/>
  <c r="M15" i="2"/>
  <c r="L15" i="2"/>
  <c r="K15" i="2"/>
  <c r="J15" i="2"/>
  <c r="M12" i="2"/>
  <c r="L12" i="2"/>
  <c r="K12" i="2"/>
  <c r="J12" i="2"/>
  <c r="M3" i="2"/>
  <c r="L3" i="2"/>
  <c r="K3" i="2"/>
  <c r="J3" i="2"/>
  <c r="M6" i="2"/>
  <c r="L6" i="2"/>
  <c r="K6" i="2"/>
  <c r="J6" i="2"/>
  <c r="Z79" i="4" l="1"/>
  <c r="AB79" i="4"/>
  <c r="Z52" i="4"/>
  <c r="AB52" i="4"/>
  <c r="Z22" i="4"/>
  <c r="AB22" i="4"/>
  <c r="Z124" i="4"/>
  <c r="AB124" i="4"/>
  <c r="Z142" i="4"/>
  <c r="AB142" i="4"/>
  <c r="Z91" i="4"/>
  <c r="AB91" i="4"/>
  <c r="Z97" i="4"/>
  <c r="AB97" i="4"/>
  <c r="Z67" i="4"/>
  <c r="AB67" i="4"/>
  <c r="Z82" i="4"/>
  <c r="Z85" i="4"/>
  <c r="AB85" i="4"/>
  <c r="Z25" i="4"/>
  <c r="Z133" i="4"/>
  <c r="Z139" i="4"/>
  <c r="AB139" i="4"/>
  <c r="Z37" i="4"/>
  <c r="AB37" i="4"/>
  <c r="Z112" i="4"/>
  <c r="Z4" i="4"/>
  <c r="Z19" i="4"/>
  <c r="Z115" i="4"/>
  <c r="Z136" i="4"/>
  <c r="Z40" i="4"/>
  <c r="W13" i="2"/>
  <c r="Z139" i="2"/>
  <c r="S103" i="2"/>
  <c r="W61" i="2"/>
  <c r="S106" i="2"/>
  <c r="S7" i="2"/>
  <c r="S112" i="2"/>
  <c r="W115" i="2"/>
  <c r="W34" i="2"/>
  <c r="S97" i="2"/>
  <c r="W7" i="2"/>
  <c r="W64" i="2"/>
  <c r="S145" i="2"/>
  <c r="W25" i="2"/>
  <c r="W40" i="2"/>
  <c r="Z94" i="4"/>
  <c r="Z28" i="4"/>
  <c r="Z73" i="4"/>
  <c r="Z55" i="4"/>
  <c r="Z88" i="4"/>
  <c r="S67" i="2"/>
  <c r="W67" i="2"/>
  <c r="W55" i="2"/>
  <c r="W109" i="2"/>
  <c r="S22" i="2"/>
  <c r="W76" i="2"/>
  <c r="W19" i="2"/>
  <c r="S76" i="2"/>
  <c r="S40" i="2"/>
  <c r="S139" i="2"/>
  <c r="W28" i="2"/>
  <c r="S34" i="2"/>
  <c r="W124" i="2"/>
  <c r="S124" i="2"/>
  <c r="S88" i="2"/>
  <c r="S58" i="2"/>
  <c r="W22" i="2"/>
  <c r="P30" i="2"/>
  <c r="R30" i="2" s="1"/>
  <c r="U30" i="2"/>
  <c r="P45" i="2"/>
  <c r="R45" i="2" s="1"/>
  <c r="U45" i="2"/>
  <c r="P51" i="2"/>
  <c r="R51" i="2" s="1"/>
  <c r="U51" i="2"/>
  <c r="P63" i="2"/>
  <c r="R63" i="2" s="1"/>
  <c r="U63" i="2"/>
  <c r="P66" i="2"/>
  <c r="R66" i="2" s="1"/>
  <c r="U66" i="2"/>
  <c r="P72" i="2"/>
  <c r="R72" i="2" s="1"/>
  <c r="U72" i="2"/>
  <c r="P78" i="2"/>
  <c r="R78" i="2" s="1"/>
  <c r="U78" i="2"/>
  <c r="P84" i="2"/>
  <c r="R84" i="2" s="1"/>
  <c r="U84" i="2"/>
  <c r="P81" i="2"/>
  <c r="R81" i="2" s="1"/>
  <c r="U81" i="2"/>
  <c r="P93" i="2"/>
  <c r="R93" i="2" s="1"/>
  <c r="U93" i="2"/>
  <c r="U99" i="2"/>
  <c r="P99" i="2"/>
  <c r="R99" i="2" s="1"/>
  <c r="P111" i="2"/>
  <c r="R111" i="2" s="1"/>
  <c r="U111" i="2"/>
  <c r="P114" i="2"/>
  <c r="R114" i="2" s="1"/>
  <c r="U114" i="2"/>
  <c r="P120" i="2"/>
  <c r="R120" i="2" s="1"/>
  <c r="U120" i="2"/>
  <c r="P126" i="2"/>
  <c r="R126" i="2" s="1"/>
  <c r="U126" i="2"/>
  <c r="P132" i="2"/>
  <c r="R132" i="2" s="1"/>
  <c r="U132" i="2"/>
  <c r="P129" i="2"/>
  <c r="R129" i="2" s="1"/>
  <c r="U129" i="2"/>
  <c r="P141" i="2"/>
  <c r="R141" i="2" s="1"/>
  <c r="U141" i="2"/>
  <c r="S79" i="2"/>
  <c r="S94" i="2"/>
  <c r="S109" i="2"/>
  <c r="W43" i="2"/>
  <c r="S121" i="2"/>
  <c r="W82" i="2"/>
  <c r="S130" i="2"/>
  <c r="S142" i="2"/>
  <c r="Y142" i="2" s="1"/>
  <c r="P36" i="2"/>
  <c r="R36" i="2" s="1"/>
  <c r="U36" i="2"/>
  <c r="S115" i="2"/>
  <c r="S46" i="2"/>
  <c r="W58" i="2"/>
  <c r="S43" i="2"/>
  <c r="W121" i="2"/>
  <c r="S82" i="2"/>
  <c r="W130" i="2"/>
  <c r="P33" i="2"/>
  <c r="R33" i="2" s="1"/>
  <c r="U33" i="2"/>
  <c r="O3" i="2"/>
  <c r="Q3" i="2" s="1"/>
  <c r="V3" i="2"/>
  <c r="O15" i="2"/>
  <c r="Q15" i="2" s="1"/>
  <c r="V15" i="2"/>
  <c r="V18" i="2"/>
  <c r="O18" i="2"/>
  <c r="Q18" i="2" s="1"/>
  <c r="O24" i="2"/>
  <c r="Q24" i="2" s="1"/>
  <c r="V24" i="2"/>
  <c r="O30" i="2"/>
  <c r="Q30" i="2" s="1"/>
  <c r="V30" i="2"/>
  <c r="V36" i="2"/>
  <c r="O36" i="2"/>
  <c r="Q36" i="2" s="1"/>
  <c r="O33" i="2"/>
  <c r="Q33" i="2" s="1"/>
  <c r="V33" i="2"/>
  <c r="O45" i="2"/>
  <c r="Q45" i="2" s="1"/>
  <c r="V45" i="2"/>
  <c r="O51" i="2"/>
  <c r="Q51" i="2" s="1"/>
  <c r="V51" i="2"/>
  <c r="V63" i="2"/>
  <c r="O63" i="2"/>
  <c r="Q63" i="2" s="1"/>
  <c r="O66" i="2"/>
  <c r="Q66" i="2" s="1"/>
  <c r="V66" i="2"/>
  <c r="O72" i="2"/>
  <c r="Q72" i="2" s="1"/>
  <c r="V72" i="2"/>
  <c r="O78" i="2"/>
  <c r="Q78" i="2" s="1"/>
  <c r="V78" i="2"/>
  <c r="O84" i="2"/>
  <c r="Q84" i="2" s="1"/>
  <c r="V84" i="2"/>
  <c r="O81" i="2"/>
  <c r="Q81" i="2" s="1"/>
  <c r="V81" i="2"/>
  <c r="V93" i="2"/>
  <c r="O93" i="2"/>
  <c r="Q93" i="2" s="1"/>
  <c r="V99" i="2"/>
  <c r="W99" i="2" s="1"/>
  <c r="O99" i="2"/>
  <c r="Q99" i="2" s="1"/>
  <c r="O111" i="2"/>
  <c r="Q111" i="2" s="1"/>
  <c r="V111" i="2"/>
  <c r="O114" i="2"/>
  <c r="Q114" i="2" s="1"/>
  <c r="V114" i="2"/>
  <c r="V120" i="2"/>
  <c r="O120" i="2"/>
  <c r="Q120" i="2" s="1"/>
  <c r="O126" i="2"/>
  <c r="Q126" i="2" s="1"/>
  <c r="S126" i="2" s="1"/>
  <c r="V126" i="2"/>
  <c r="O132" i="2"/>
  <c r="Q132" i="2" s="1"/>
  <c r="V132" i="2"/>
  <c r="O129" i="2"/>
  <c r="Q129" i="2" s="1"/>
  <c r="V129" i="2"/>
  <c r="O141" i="2"/>
  <c r="Q141" i="2" s="1"/>
  <c r="V141" i="2"/>
  <c r="S64" i="2"/>
  <c r="Y64" i="2" s="1"/>
  <c r="W145" i="2"/>
  <c r="S61" i="2"/>
  <c r="Y61" i="2" s="1"/>
  <c r="W10" i="2"/>
  <c r="S73" i="2"/>
  <c r="W85" i="2"/>
  <c r="W100" i="2"/>
  <c r="P3" i="2"/>
  <c r="R3" i="2" s="1"/>
  <c r="U3" i="2"/>
  <c r="W103" i="2"/>
  <c r="S10" i="2"/>
  <c r="W73" i="2"/>
  <c r="S85" i="2"/>
  <c r="S100" i="2"/>
  <c r="P18" i="2"/>
  <c r="R18" i="2" s="1"/>
  <c r="U18" i="2"/>
  <c r="P12" i="2"/>
  <c r="R12" i="2" s="1"/>
  <c r="U12" i="2"/>
  <c r="P9" i="2"/>
  <c r="R9" i="2" s="1"/>
  <c r="U9" i="2"/>
  <c r="P21" i="2"/>
  <c r="R21" i="2" s="1"/>
  <c r="U21" i="2"/>
  <c r="U27" i="2"/>
  <c r="P27" i="2"/>
  <c r="R27" i="2" s="1"/>
  <c r="P39" i="2"/>
  <c r="R39" i="2" s="1"/>
  <c r="U39" i="2"/>
  <c r="P42" i="2"/>
  <c r="R42" i="2" s="1"/>
  <c r="U42" i="2"/>
  <c r="U48" i="2"/>
  <c r="P48" i="2"/>
  <c r="R48" i="2" s="1"/>
  <c r="P54" i="2"/>
  <c r="R54" i="2" s="1"/>
  <c r="U54" i="2"/>
  <c r="U60" i="2"/>
  <c r="P60" i="2"/>
  <c r="R60" i="2" s="1"/>
  <c r="P57" i="2"/>
  <c r="R57" i="2" s="1"/>
  <c r="U57" i="2"/>
  <c r="P69" i="2"/>
  <c r="R69" i="2" s="1"/>
  <c r="U69" i="2"/>
  <c r="U75" i="2"/>
  <c r="P75" i="2"/>
  <c r="R75" i="2" s="1"/>
  <c r="P87" i="2"/>
  <c r="R87" i="2" s="1"/>
  <c r="U87" i="2"/>
  <c r="P90" i="2"/>
  <c r="R90" i="2" s="1"/>
  <c r="U90" i="2"/>
  <c r="P96" i="2"/>
  <c r="R96" i="2" s="1"/>
  <c r="U96" i="2"/>
  <c r="U102" i="2"/>
  <c r="P102" i="2"/>
  <c r="R102" i="2" s="1"/>
  <c r="P108" i="2"/>
  <c r="R108" i="2" s="1"/>
  <c r="U108" i="2"/>
  <c r="U105" i="2"/>
  <c r="P105" i="2"/>
  <c r="R105" i="2" s="1"/>
  <c r="U117" i="2"/>
  <c r="P117" i="2"/>
  <c r="R117" i="2" s="1"/>
  <c r="U123" i="2"/>
  <c r="P123" i="2"/>
  <c r="R123" i="2" s="1"/>
  <c r="P135" i="2"/>
  <c r="R135" i="2" s="1"/>
  <c r="U135" i="2"/>
  <c r="P138" i="2"/>
  <c r="R138" i="2" s="1"/>
  <c r="U138" i="2"/>
  <c r="P144" i="2"/>
  <c r="R144" i="2" s="1"/>
  <c r="U144" i="2"/>
  <c r="W46" i="2"/>
  <c r="Y7" i="2"/>
  <c r="Y103" i="2"/>
  <c r="S19" i="2"/>
  <c r="S118" i="2"/>
  <c r="W97" i="2"/>
  <c r="Y97" i="2" s="1"/>
  <c r="S13" i="2"/>
  <c r="Y13" i="2" s="1"/>
  <c r="S52" i="2"/>
  <c r="S31" i="2"/>
  <c r="W37" i="2"/>
  <c r="P15" i="2"/>
  <c r="R15" i="2" s="1"/>
  <c r="U15" i="2"/>
  <c r="S25" i="2"/>
  <c r="Y25" i="2" s="1"/>
  <c r="W127" i="2"/>
  <c r="S4" i="2"/>
  <c r="W139" i="2"/>
  <c r="W118" i="2"/>
  <c r="S55" i="2"/>
  <c r="S28" i="2"/>
  <c r="W52" i="2"/>
  <c r="W31" i="2"/>
  <c r="S37" i="2"/>
  <c r="O12" i="2"/>
  <c r="Q12" i="2" s="1"/>
  <c r="V12" i="2"/>
  <c r="V21" i="2"/>
  <c r="O21" i="2"/>
  <c r="Q21" i="2" s="1"/>
  <c r="V27" i="2"/>
  <c r="O27" i="2"/>
  <c r="Q27" i="2" s="1"/>
  <c r="V48" i="2"/>
  <c r="O48" i="2"/>
  <c r="Q48" i="2" s="1"/>
  <c r="O57" i="2"/>
  <c r="Q57" i="2" s="1"/>
  <c r="V57" i="2"/>
  <c r="V75" i="2"/>
  <c r="O75" i="2"/>
  <c r="Q75" i="2" s="1"/>
  <c r="O90" i="2"/>
  <c r="Q90" i="2" s="1"/>
  <c r="V90" i="2"/>
  <c r="V102" i="2"/>
  <c r="O102" i="2"/>
  <c r="Q102" i="2" s="1"/>
  <c r="V105" i="2"/>
  <c r="O105" i="2"/>
  <c r="Q105" i="2" s="1"/>
  <c r="V135" i="2"/>
  <c r="O135" i="2"/>
  <c r="Q135" i="2" s="1"/>
  <c r="O144" i="2"/>
  <c r="Q144" i="2" s="1"/>
  <c r="V144" i="2"/>
  <c r="W112" i="2"/>
  <c r="S127" i="2"/>
  <c r="W4" i="2"/>
  <c r="S136" i="2"/>
  <c r="W91" i="2"/>
  <c r="S70" i="2"/>
  <c r="S49" i="2"/>
  <c r="W88" i="2"/>
  <c r="S133" i="2"/>
  <c r="S16" i="2"/>
  <c r="P24" i="2"/>
  <c r="R24" i="2" s="1"/>
  <c r="U24" i="2"/>
  <c r="P6" i="2"/>
  <c r="R6" i="2" s="1"/>
  <c r="U6" i="2"/>
  <c r="O6" i="2"/>
  <c r="Q6" i="2" s="1"/>
  <c r="V6" i="2"/>
  <c r="O9" i="2"/>
  <c r="Q9" i="2" s="1"/>
  <c r="V9" i="2"/>
  <c r="O39" i="2"/>
  <c r="Q39" i="2" s="1"/>
  <c r="V39" i="2"/>
  <c r="O42" i="2"/>
  <c r="Q42" i="2" s="1"/>
  <c r="V42" i="2"/>
  <c r="O54" i="2"/>
  <c r="Q54" i="2" s="1"/>
  <c r="V54" i="2"/>
  <c r="V60" i="2"/>
  <c r="O60" i="2"/>
  <c r="Q60" i="2" s="1"/>
  <c r="O69" i="2"/>
  <c r="Q69" i="2" s="1"/>
  <c r="V69" i="2"/>
  <c r="O87" i="2"/>
  <c r="Q87" i="2" s="1"/>
  <c r="V87" i="2"/>
  <c r="V96" i="2"/>
  <c r="O96" i="2"/>
  <c r="Q96" i="2" s="1"/>
  <c r="V108" i="2"/>
  <c r="O108" i="2"/>
  <c r="Q108" i="2" s="1"/>
  <c r="O117" i="2"/>
  <c r="Q117" i="2" s="1"/>
  <c r="V117" i="2"/>
  <c r="O123" i="2"/>
  <c r="Q123" i="2" s="1"/>
  <c r="V123" i="2"/>
  <c r="O138" i="2"/>
  <c r="Q138" i="2" s="1"/>
  <c r="V138" i="2"/>
  <c r="W79" i="2"/>
  <c r="W94" i="2"/>
  <c r="W136" i="2"/>
  <c r="W106" i="2"/>
  <c r="Y106" i="2" s="1"/>
  <c r="S91" i="2"/>
  <c r="W70" i="2"/>
  <c r="W49" i="2"/>
  <c r="W133" i="2"/>
  <c r="W16" i="2"/>
  <c r="Z109" i="4"/>
  <c r="Z121" i="4"/>
  <c r="M145" i="3"/>
  <c r="L145" i="3"/>
  <c r="K145" i="3"/>
  <c r="J145" i="3"/>
  <c r="M144" i="3"/>
  <c r="L144" i="3"/>
  <c r="K144" i="3"/>
  <c r="J144" i="3"/>
  <c r="M143" i="3"/>
  <c r="O143" i="3" s="1"/>
  <c r="L143" i="3"/>
  <c r="K143" i="3"/>
  <c r="J143" i="3"/>
  <c r="M142" i="3"/>
  <c r="L142" i="3"/>
  <c r="K142" i="3"/>
  <c r="J142" i="3"/>
  <c r="M141" i="3"/>
  <c r="L141" i="3"/>
  <c r="K141" i="3"/>
  <c r="J141" i="3"/>
  <c r="M140" i="3"/>
  <c r="L140" i="3"/>
  <c r="K140" i="3"/>
  <c r="J140" i="3"/>
  <c r="M139" i="3"/>
  <c r="L139" i="3"/>
  <c r="K139" i="3"/>
  <c r="J139" i="3"/>
  <c r="M138" i="3"/>
  <c r="L138" i="3"/>
  <c r="K138" i="3"/>
  <c r="J138" i="3"/>
  <c r="M137" i="3"/>
  <c r="L137" i="3"/>
  <c r="K137" i="3"/>
  <c r="J137" i="3"/>
  <c r="M130" i="3"/>
  <c r="L130" i="3"/>
  <c r="K130" i="3"/>
  <c r="J130" i="3"/>
  <c r="M129" i="3"/>
  <c r="L129" i="3"/>
  <c r="K129" i="3"/>
  <c r="J129" i="3"/>
  <c r="M128" i="3"/>
  <c r="L128" i="3"/>
  <c r="K128" i="3"/>
  <c r="J128" i="3"/>
  <c r="M136" i="3"/>
  <c r="L136" i="3"/>
  <c r="K136" i="3"/>
  <c r="J136" i="3"/>
  <c r="M135" i="3"/>
  <c r="L135" i="3"/>
  <c r="K135" i="3"/>
  <c r="J135" i="3"/>
  <c r="M134" i="3"/>
  <c r="L134" i="3"/>
  <c r="K134" i="3"/>
  <c r="J134" i="3"/>
  <c r="M133" i="3"/>
  <c r="L133" i="3"/>
  <c r="K133" i="3"/>
  <c r="J133" i="3"/>
  <c r="M132" i="3"/>
  <c r="O132" i="3" s="1"/>
  <c r="L132" i="3"/>
  <c r="K132" i="3"/>
  <c r="J132" i="3"/>
  <c r="M131" i="3"/>
  <c r="L131" i="3"/>
  <c r="K131" i="3"/>
  <c r="J131" i="3"/>
  <c r="M127" i="3"/>
  <c r="O127" i="3" s="1"/>
  <c r="L127" i="3"/>
  <c r="K127" i="3"/>
  <c r="J127" i="3"/>
  <c r="M126" i="3"/>
  <c r="L126" i="3"/>
  <c r="K126" i="3"/>
  <c r="J126" i="3"/>
  <c r="M125" i="3"/>
  <c r="O125" i="3" s="1"/>
  <c r="L125" i="3"/>
  <c r="K125" i="3"/>
  <c r="J125" i="3"/>
  <c r="M124" i="3"/>
  <c r="L124" i="3"/>
  <c r="K124" i="3"/>
  <c r="J124" i="3"/>
  <c r="M123" i="3"/>
  <c r="L123" i="3"/>
  <c r="K123" i="3"/>
  <c r="J123" i="3"/>
  <c r="M122" i="3"/>
  <c r="L122" i="3"/>
  <c r="K122" i="3"/>
  <c r="J122" i="3"/>
  <c r="M121" i="3"/>
  <c r="L121" i="3"/>
  <c r="K121" i="3"/>
  <c r="J121" i="3"/>
  <c r="M120" i="3"/>
  <c r="L120" i="3"/>
  <c r="K120" i="3"/>
  <c r="J120" i="3"/>
  <c r="M119" i="3"/>
  <c r="L119" i="3"/>
  <c r="K119" i="3"/>
  <c r="J119" i="3"/>
  <c r="M118" i="3"/>
  <c r="L118" i="3"/>
  <c r="K118" i="3"/>
  <c r="J118" i="3"/>
  <c r="M117" i="3"/>
  <c r="L117" i="3"/>
  <c r="K117" i="3"/>
  <c r="J117" i="3"/>
  <c r="M116" i="3"/>
  <c r="L116" i="3"/>
  <c r="K116" i="3"/>
  <c r="J116" i="3"/>
  <c r="M115" i="3"/>
  <c r="L115" i="3"/>
  <c r="K115" i="3"/>
  <c r="J115" i="3"/>
  <c r="M114" i="3"/>
  <c r="L114" i="3"/>
  <c r="K114" i="3"/>
  <c r="J114" i="3"/>
  <c r="M113" i="3"/>
  <c r="L113" i="3"/>
  <c r="K113" i="3"/>
  <c r="J113" i="3"/>
  <c r="U113" i="3" s="1"/>
  <c r="M106" i="3"/>
  <c r="L106" i="3"/>
  <c r="K106" i="3"/>
  <c r="J106" i="3"/>
  <c r="M105" i="3"/>
  <c r="L105" i="3"/>
  <c r="K105" i="3"/>
  <c r="J105" i="3"/>
  <c r="U105" i="3" s="1"/>
  <c r="M104" i="3"/>
  <c r="L104" i="3"/>
  <c r="K104" i="3"/>
  <c r="J104" i="3"/>
  <c r="M112" i="3"/>
  <c r="L112" i="3"/>
  <c r="K112" i="3"/>
  <c r="J112" i="3"/>
  <c r="M111" i="3"/>
  <c r="L111" i="3"/>
  <c r="K111" i="3"/>
  <c r="J111" i="3"/>
  <c r="M110" i="3"/>
  <c r="L110" i="3"/>
  <c r="K110" i="3"/>
  <c r="J110" i="3"/>
  <c r="M109" i="3"/>
  <c r="L109" i="3"/>
  <c r="K109" i="3"/>
  <c r="J109" i="3"/>
  <c r="M108" i="3"/>
  <c r="L108" i="3"/>
  <c r="K108" i="3"/>
  <c r="J108" i="3"/>
  <c r="U108" i="3" s="1"/>
  <c r="M107" i="3"/>
  <c r="L107" i="3"/>
  <c r="K107" i="3"/>
  <c r="J107" i="3"/>
  <c r="M103" i="3"/>
  <c r="L103" i="3"/>
  <c r="K103" i="3"/>
  <c r="J103" i="3"/>
  <c r="M102" i="3"/>
  <c r="L102" i="3"/>
  <c r="K102" i="3"/>
  <c r="J102" i="3"/>
  <c r="M101" i="3"/>
  <c r="L101" i="3"/>
  <c r="K101" i="3"/>
  <c r="J101" i="3"/>
  <c r="U101" i="3" s="1"/>
  <c r="M100" i="3"/>
  <c r="L100" i="3"/>
  <c r="K100" i="3"/>
  <c r="J100" i="3"/>
  <c r="M99" i="3"/>
  <c r="L99" i="3"/>
  <c r="K99" i="3"/>
  <c r="J99" i="3"/>
  <c r="U99" i="3" s="1"/>
  <c r="M98" i="3"/>
  <c r="L98" i="3"/>
  <c r="K98" i="3"/>
  <c r="J98" i="3"/>
  <c r="M97" i="3"/>
  <c r="L97" i="3"/>
  <c r="K97" i="3"/>
  <c r="J97" i="3"/>
  <c r="M96" i="3"/>
  <c r="L96" i="3"/>
  <c r="K96" i="3"/>
  <c r="J96" i="3"/>
  <c r="M95" i="3"/>
  <c r="L95" i="3"/>
  <c r="K95" i="3"/>
  <c r="J95" i="3"/>
  <c r="M94" i="3"/>
  <c r="L94" i="3"/>
  <c r="K94" i="3"/>
  <c r="J94" i="3"/>
  <c r="M93" i="3"/>
  <c r="L93" i="3"/>
  <c r="K93" i="3"/>
  <c r="J93" i="3"/>
  <c r="M92" i="3"/>
  <c r="L92" i="3"/>
  <c r="K92" i="3"/>
  <c r="J92" i="3"/>
  <c r="M91" i="3"/>
  <c r="L91" i="3"/>
  <c r="K91" i="3"/>
  <c r="J91" i="3"/>
  <c r="M90" i="3"/>
  <c r="L90" i="3"/>
  <c r="K90" i="3"/>
  <c r="J90" i="3"/>
  <c r="M89" i="3"/>
  <c r="L89" i="3"/>
  <c r="K89" i="3"/>
  <c r="J89" i="3"/>
  <c r="M82" i="3"/>
  <c r="L82" i="3"/>
  <c r="K82" i="3"/>
  <c r="J82" i="3"/>
  <c r="M81" i="3"/>
  <c r="O81" i="3" s="1"/>
  <c r="L81" i="3"/>
  <c r="K81" i="3"/>
  <c r="J81" i="3"/>
  <c r="M80" i="3"/>
  <c r="L80" i="3"/>
  <c r="K80" i="3"/>
  <c r="J80" i="3"/>
  <c r="M88" i="3"/>
  <c r="L88" i="3"/>
  <c r="K88" i="3"/>
  <c r="J88" i="3"/>
  <c r="M87" i="3"/>
  <c r="L87" i="3"/>
  <c r="K87" i="3"/>
  <c r="J87" i="3"/>
  <c r="M86" i="3"/>
  <c r="L86" i="3"/>
  <c r="K86" i="3"/>
  <c r="J86" i="3"/>
  <c r="M85" i="3"/>
  <c r="L85" i="3"/>
  <c r="K85" i="3"/>
  <c r="J85" i="3"/>
  <c r="M84" i="3"/>
  <c r="L84" i="3"/>
  <c r="K84" i="3"/>
  <c r="J84" i="3"/>
  <c r="M83" i="3"/>
  <c r="L83" i="3"/>
  <c r="K83" i="3"/>
  <c r="J83" i="3"/>
  <c r="M79" i="3"/>
  <c r="L79" i="3"/>
  <c r="K79" i="3"/>
  <c r="J79" i="3"/>
  <c r="M78" i="3"/>
  <c r="L78" i="3"/>
  <c r="K78" i="3"/>
  <c r="J78" i="3"/>
  <c r="M77" i="3"/>
  <c r="O77" i="3" s="1"/>
  <c r="Q77" i="3" s="1"/>
  <c r="L77" i="3"/>
  <c r="K77" i="3"/>
  <c r="J77" i="3"/>
  <c r="M76" i="3"/>
  <c r="L76" i="3"/>
  <c r="K76" i="3"/>
  <c r="J76" i="3"/>
  <c r="M75" i="3"/>
  <c r="O75" i="3" s="1"/>
  <c r="Q75" i="3" s="1"/>
  <c r="L75" i="3"/>
  <c r="K75" i="3"/>
  <c r="J75" i="3"/>
  <c r="M74" i="3"/>
  <c r="L74" i="3"/>
  <c r="K74" i="3"/>
  <c r="J74" i="3"/>
  <c r="M73" i="3"/>
  <c r="O73" i="3" s="1"/>
  <c r="Q73" i="3" s="1"/>
  <c r="L73" i="3"/>
  <c r="K73" i="3"/>
  <c r="J73" i="3"/>
  <c r="M72" i="3"/>
  <c r="L72" i="3"/>
  <c r="K72" i="3"/>
  <c r="J72" i="3"/>
  <c r="M71" i="3"/>
  <c r="L71" i="3"/>
  <c r="K71" i="3"/>
  <c r="J71" i="3"/>
  <c r="M70" i="3"/>
  <c r="L70" i="3"/>
  <c r="K70" i="3"/>
  <c r="P70" i="3" s="1"/>
  <c r="R70" i="3" s="1"/>
  <c r="J70" i="3"/>
  <c r="M69" i="3"/>
  <c r="O69" i="3" s="1"/>
  <c r="L69" i="3"/>
  <c r="K69" i="3"/>
  <c r="J69" i="3"/>
  <c r="M68" i="3"/>
  <c r="L68" i="3"/>
  <c r="K68" i="3"/>
  <c r="P68" i="3" s="1"/>
  <c r="J68" i="3"/>
  <c r="M67" i="3"/>
  <c r="L67" i="3"/>
  <c r="K67" i="3"/>
  <c r="J67" i="3"/>
  <c r="M66" i="3"/>
  <c r="L66" i="3"/>
  <c r="K66" i="3"/>
  <c r="P66" i="3" s="1"/>
  <c r="J66" i="3"/>
  <c r="M65" i="3"/>
  <c r="L65" i="3"/>
  <c r="K65" i="3"/>
  <c r="J65" i="3"/>
  <c r="M58" i="3"/>
  <c r="L58" i="3"/>
  <c r="K58" i="3"/>
  <c r="J58" i="3"/>
  <c r="M57" i="3"/>
  <c r="L57" i="3"/>
  <c r="K57" i="3"/>
  <c r="J57" i="3"/>
  <c r="M56" i="3"/>
  <c r="L56" i="3"/>
  <c r="K56" i="3"/>
  <c r="J56" i="3"/>
  <c r="M64" i="3"/>
  <c r="L64" i="3"/>
  <c r="K64" i="3"/>
  <c r="J64" i="3"/>
  <c r="M63" i="3"/>
  <c r="L63" i="3"/>
  <c r="K63" i="3"/>
  <c r="J63" i="3"/>
  <c r="M62" i="3"/>
  <c r="L62" i="3"/>
  <c r="K62" i="3"/>
  <c r="J62" i="3"/>
  <c r="M61" i="3"/>
  <c r="O61" i="3" s="1"/>
  <c r="L61" i="3"/>
  <c r="K61" i="3"/>
  <c r="J61" i="3"/>
  <c r="M60" i="3"/>
  <c r="L60" i="3"/>
  <c r="K60" i="3"/>
  <c r="J60" i="3"/>
  <c r="M59" i="3"/>
  <c r="L59" i="3"/>
  <c r="K59" i="3"/>
  <c r="J59" i="3"/>
  <c r="M55" i="3"/>
  <c r="L55" i="3"/>
  <c r="K55" i="3"/>
  <c r="J55" i="3"/>
  <c r="M54" i="3"/>
  <c r="O54" i="3" s="1"/>
  <c r="Q54" i="3" s="1"/>
  <c r="L54" i="3"/>
  <c r="K54" i="3"/>
  <c r="J54" i="3"/>
  <c r="M53" i="3"/>
  <c r="L53" i="3"/>
  <c r="K53" i="3"/>
  <c r="J53" i="3"/>
  <c r="M52" i="3"/>
  <c r="L52" i="3"/>
  <c r="K52" i="3"/>
  <c r="J52" i="3"/>
  <c r="M51" i="3"/>
  <c r="L51" i="3"/>
  <c r="K51" i="3"/>
  <c r="J51" i="3"/>
  <c r="M50" i="3"/>
  <c r="L50" i="3"/>
  <c r="K50" i="3"/>
  <c r="J50" i="3"/>
  <c r="M49" i="3"/>
  <c r="L49" i="3"/>
  <c r="K49" i="3"/>
  <c r="J49" i="3"/>
  <c r="U49" i="3" s="1"/>
  <c r="M48" i="3"/>
  <c r="L48" i="3"/>
  <c r="K48" i="3"/>
  <c r="J48" i="3"/>
  <c r="M47" i="3"/>
  <c r="L47" i="3"/>
  <c r="K47" i="3"/>
  <c r="J47" i="3"/>
  <c r="M46" i="3"/>
  <c r="L46" i="3"/>
  <c r="K46" i="3"/>
  <c r="J46" i="3"/>
  <c r="M45" i="3"/>
  <c r="L45" i="3"/>
  <c r="K45" i="3"/>
  <c r="J45" i="3"/>
  <c r="M44" i="3"/>
  <c r="L44" i="3"/>
  <c r="K44" i="3"/>
  <c r="J44" i="3"/>
  <c r="M43" i="3"/>
  <c r="L43" i="3"/>
  <c r="K43" i="3"/>
  <c r="J43" i="3"/>
  <c r="M42" i="3"/>
  <c r="L42" i="3"/>
  <c r="K42" i="3"/>
  <c r="P42" i="3" s="1"/>
  <c r="J42" i="3"/>
  <c r="M41" i="3"/>
  <c r="L41" i="3"/>
  <c r="K41" i="3"/>
  <c r="J41" i="3"/>
  <c r="M34" i="3"/>
  <c r="L34" i="3"/>
  <c r="K34" i="3"/>
  <c r="P34" i="3" s="1"/>
  <c r="R34" i="3" s="1"/>
  <c r="J34" i="3"/>
  <c r="M33" i="3"/>
  <c r="L33" i="3"/>
  <c r="K33" i="3"/>
  <c r="J33" i="3"/>
  <c r="M32" i="3"/>
  <c r="L32" i="3"/>
  <c r="K32" i="3"/>
  <c r="P32" i="3" s="1"/>
  <c r="J32" i="3"/>
  <c r="M40" i="3"/>
  <c r="L40" i="3"/>
  <c r="K40" i="3"/>
  <c r="J40" i="3"/>
  <c r="M39" i="3"/>
  <c r="L39" i="3"/>
  <c r="K39" i="3"/>
  <c r="J39" i="3"/>
  <c r="M38" i="3"/>
  <c r="O38" i="3" s="1"/>
  <c r="L38" i="3"/>
  <c r="K38" i="3"/>
  <c r="J38" i="3"/>
  <c r="M37" i="3"/>
  <c r="L37" i="3"/>
  <c r="K37" i="3"/>
  <c r="J37" i="3"/>
  <c r="M36" i="3"/>
  <c r="O36" i="3" s="1"/>
  <c r="L36" i="3"/>
  <c r="K36" i="3"/>
  <c r="J36" i="3"/>
  <c r="M35" i="3"/>
  <c r="L35" i="3"/>
  <c r="K35" i="3"/>
  <c r="P35" i="3" s="1"/>
  <c r="J35" i="3"/>
  <c r="M31" i="3"/>
  <c r="O31" i="3" s="1"/>
  <c r="L31" i="3"/>
  <c r="K31" i="3"/>
  <c r="J31" i="3"/>
  <c r="M30" i="3"/>
  <c r="L30" i="3"/>
  <c r="K30" i="3"/>
  <c r="J30" i="3"/>
  <c r="M29" i="3"/>
  <c r="L29" i="3"/>
  <c r="K29" i="3"/>
  <c r="J29" i="3"/>
  <c r="M28" i="3"/>
  <c r="L28" i="3"/>
  <c r="K28" i="3"/>
  <c r="J28" i="3"/>
  <c r="M27" i="3"/>
  <c r="O27" i="3" s="1"/>
  <c r="Q27" i="3" s="1"/>
  <c r="L27" i="3"/>
  <c r="K27" i="3"/>
  <c r="J27" i="3"/>
  <c r="M26" i="3"/>
  <c r="L26" i="3"/>
  <c r="K26" i="3"/>
  <c r="U26" i="3" s="1"/>
  <c r="J26" i="3"/>
  <c r="M25" i="3"/>
  <c r="L25" i="3"/>
  <c r="K25" i="3"/>
  <c r="J25" i="3"/>
  <c r="M24" i="3"/>
  <c r="L24" i="3"/>
  <c r="K24" i="3"/>
  <c r="P24" i="3" s="1"/>
  <c r="J24" i="3"/>
  <c r="M23" i="3"/>
  <c r="L23" i="3"/>
  <c r="K23" i="3"/>
  <c r="J23" i="3"/>
  <c r="M22" i="3"/>
  <c r="L22" i="3"/>
  <c r="K22" i="3"/>
  <c r="P22" i="3" s="1"/>
  <c r="R22" i="3" s="1"/>
  <c r="J22" i="3"/>
  <c r="M21" i="3"/>
  <c r="L21" i="3"/>
  <c r="K21" i="3"/>
  <c r="J21" i="3"/>
  <c r="M20" i="3"/>
  <c r="L20" i="3"/>
  <c r="K20" i="3"/>
  <c r="J20" i="3"/>
  <c r="M19" i="3"/>
  <c r="L19" i="3"/>
  <c r="K19" i="3"/>
  <c r="J19" i="3"/>
  <c r="M18" i="3"/>
  <c r="L18" i="3"/>
  <c r="K18" i="3"/>
  <c r="J18" i="3"/>
  <c r="M17" i="3"/>
  <c r="L17" i="3"/>
  <c r="K17" i="3"/>
  <c r="J17" i="3"/>
  <c r="M10" i="3"/>
  <c r="L10" i="3"/>
  <c r="K10" i="3"/>
  <c r="P10" i="3" s="1"/>
  <c r="R10" i="3" s="1"/>
  <c r="J10" i="3"/>
  <c r="M9" i="3"/>
  <c r="L9" i="3"/>
  <c r="K9" i="3"/>
  <c r="J9" i="3"/>
  <c r="M8" i="3"/>
  <c r="L8" i="3"/>
  <c r="K8" i="3"/>
  <c r="J8" i="3"/>
  <c r="M16" i="3"/>
  <c r="L16" i="3"/>
  <c r="K16" i="3"/>
  <c r="J16" i="3"/>
  <c r="M15" i="3"/>
  <c r="L15" i="3"/>
  <c r="K15" i="3"/>
  <c r="J15" i="3"/>
  <c r="M14" i="3"/>
  <c r="L14" i="3"/>
  <c r="K14" i="3"/>
  <c r="J14" i="3"/>
  <c r="M13" i="3"/>
  <c r="O13" i="3" s="1"/>
  <c r="L13" i="3"/>
  <c r="K13" i="3"/>
  <c r="J13" i="3"/>
  <c r="M12" i="3"/>
  <c r="L12" i="3"/>
  <c r="K12" i="3"/>
  <c r="J12" i="3"/>
  <c r="M11" i="3"/>
  <c r="L11" i="3"/>
  <c r="K11" i="3"/>
  <c r="J11" i="3"/>
  <c r="M7" i="3"/>
  <c r="L7" i="3"/>
  <c r="K7" i="3"/>
  <c r="J7" i="3"/>
  <c r="M6" i="3"/>
  <c r="L6" i="3"/>
  <c r="K6" i="3"/>
  <c r="J6" i="3"/>
  <c r="M5" i="3"/>
  <c r="L5" i="3"/>
  <c r="V5" i="3" s="1"/>
  <c r="K5" i="3"/>
  <c r="J5" i="3"/>
  <c r="M4" i="3"/>
  <c r="L4" i="3"/>
  <c r="K4" i="3"/>
  <c r="J4" i="3"/>
  <c r="M3" i="3"/>
  <c r="L3" i="3"/>
  <c r="V3" i="3" s="1"/>
  <c r="K3" i="3"/>
  <c r="J3" i="3"/>
  <c r="M2" i="3"/>
  <c r="L2" i="3"/>
  <c r="K2" i="3"/>
  <c r="P2" i="3" s="1"/>
  <c r="R2" i="3" s="1"/>
  <c r="J2" i="3"/>
  <c r="J2" i="1"/>
  <c r="M145" i="1"/>
  <c r="L145" i="1"/>
  <c r="K145" i="1"/>
  <c r="J145" i="1"/>
  <c r="M144" i="1"/>
  <c r="L144" i="1"/>
  <c r="K144" i="1"/>
  <c r="J144" i="1"/>
  <c r="M143" i="1"/>
  <c r="L143" i="1"/>
  <c r="K143" i="1"/>
  <c r="J143" i="1"/>
  <c r="M142" i="1"/>
  <c r="L142" i="1"/>
  <c r="K142" i="1"/>
  <c r="J142" i="1"/>
  <c r="M141" i="1"/>
  <c r="L141" i="1"/>
  <c r="K141" i="1"/>
  <c r="J141" i="1"/>
  <c r="M140" i="1"/>
  <c r="O140" i="1" s="1"/>
  <c r="Q140" i="1" s="1"/>
  <c r="L140" i="1"/>
  <c r="K140" i="1"/>
  <c r="J140" i="1"/>
  <c r="M139" i="1"/>
  <c r="L139" i="1"/>
  <c r="K139" i="1"/>
  <c r="J139" i="1"/>
  <c r="M138" i="1"/>
  <c r="O138" i="1" s="1"/>
  <c r="L138" i="1"/>
  <c r="K138" i="1"/>
  <c r="J138" i="1"/>
  <c r="M137" i="1"/>
  <c r="L137" i="1"/>
  <c r="K137" i="1"/>
  <c r="J137" i="1"/>
  <c r="M130" i="1"/>
  <c r="O130" i="1" s="1"/>
  <c r="Q130" i="1" s="1"/>
  <c r="L130" i="1"/>
  <c r="K130" i="1"/>
  <c r="J130" i="1"/>
  <c r="M129" i="1"/>
  <c r="L129" i="1"/>
  <c r="K129" i="1"/>
  <c r="J129" i="1"/>
  <c r="M128" i="1"/>
  <c r="L128" i="1"/>
  <c r="K128" i="1"/>
  <c r="J128" i="1"/>
  <c r="M136" i="1"/>
  <c r="L136" i="1"/>
  <c r="K136" i="1"/>
  <c r="J136" i="1"/>
  <c r="M135" i="1"/>
  <c r="L135" i="1"/>
  <c r="K135" i="1"/>
  <c r="J135" i="1"/>
  <c r="M134" i="1"/>
  <c r="L134" i="1"/>
  <c r="K134" i="1"/>
  <c r="J134" i="1"/>
  <c r="M133" i="1"/>
  <c r="L133" i="1"/>
  <c r="K133" i="1"/>
  <c r="J133" i="1"/>
  <c r="M132" i="1"/>
  <c r="L132" i="1"/>
  <c r="K132" i="1"/>
  <c r="J132" i="1"/>
  <c r="M131" i="1"/>
  <c r="L131" i="1"/>
  <c r="K131" i="1"/>
  <c r="J131" i="1"/>
  <c r="M127" i="1"/>
  <c r="L127" i="1"/>
  <c r="K127" i="1"/>
  <c r="J127" i="1"/>
  <c r="M126" i="1"/>
  <c r="O126" i="1" s="1"/>
  <c r="Q126" i="1" s="1"/>
  <c r="L126" i="1"/>
  <c r="K126" i="1"/>
  <c r="J126" i="1"/>
  <c r="M125" i="1"/>
  <c r="L125" i="1"/>
  <c r="K125" i="1"/>
  <c r="J125" i="1"/>
  <c r="M124" i="1"/>
  <c r="O124" i="1" s="1"/>
  <c r="L124" i="1"/>
  <c r="K124" i="1"/>
  <c r="J124" i="1"/>
  <c r="M123" i="1"/>
  <c r="L123" i="1"/>
  <c r="K123" i="1"/>
  <c r="J123" i="1"/>
  <c r="M122" i="1"/>
  <c r="L122" i="1"/>
  <c r="K122" i="1"/>
  <c r="J122" i="1"/>
  <c r="M121" i="1"/>
  <c r="L121" i="1"/>
  <c r="K121" i="1"/>
  <c r="J121" i="1"/>
  <c r="M120" i="1"/>
  <c r="L120" i="1"/>
  <c r="K120" i="1"/>
  <c r="J120" i="1"/>
  <c r="M119" i="1"/>
  <c r="L119" i="1"/>
  <c r="K119" i="1"/>
  <c r="J119" i="1"/>
  <c r="M118" i="1"/>
  <c r="L118" i="1"/>
  <c r="K118" i="1"/>
  <c r="J118" i="1"/>
  <c r="M117" i="1"/>
  <c r="L117" i="1"/>
  <c r="K117" i="1"/>
  <c r="J117" i="1"/>
  <c r="M116" i="1"/>
  <c r="L116" i="1"/>
  <c r="K116" i="1"/>
  <c r="J116" i="1"/>
  <c r="M115" i="1"/>
  <c r="L115" i="1"/>
  <c r="K115" i="1"/>
  <c r="J115" i="1"/>
  <c r="M114" i="1"/>
  <c r="L114" i="1"/>
  <c r="K114" i="1"/>
  <c r="J114" i="1"/>
  <c r="M113" i="1"/>
  <c r="L113" i="1"/>
  <c r="K113" i="1"/>
  <c r="J113" i="1"/>
  <c r="M106" i="1"/>
  <c r="L106" i="1"/>
  <c r="K106" i="1"/>
  <c r="J106" i="1"/>
  <c r="M105" i="1"/>
  <c r="L105" i="1"/>
  <c r="K105" i="1"/>
  <c r="J105" i="1"/>
  <c r="M104" i="1"/>
  <c r="L104" i="1"/>
  <c r="K104" i="1"/>
  <c r="J104" i="1"/>
  <c r="M112" i="1"/>
  <c r="L112" i="1"/>
  <c r="K112" i="1"/>
  <c r="J112" i="1"/>
  <c r="M111" i="1"/>
  <c r="L111" i="1"/>
  <c r="K111" i="1"/>
  <c r="J111" i="1"/>
  <c r="M110" i="1"/>
  <c r="L110" i="1"/>
  <c r="K110" i="1"/>
  <c r="J110" i="1"/>
  <c r="M109" i="1"/>
  <c r="L109" i="1"/>
  <c r="K109" i="1"/>
  <c r="J109" i="1"/>
  <c r="M108" i="1"/>
  <c r="L108" i="1"/>
  <c r="K108" i="1"/>
  <c r="J108" i="1"/>
  <c r="M107" i="1"/>
  <c r="L107" i="1"/>
  <c r="K107" i="1"/>
  <c r="J107" i="1"/>
  <c r="M103" i="1"/>
  <c r="L103" i="1"/>
  <c r="K103" i="1"/>
  <c r="J103" i="1"/>
  <c r="M102" i="1"/>
  <c r="L102" i="1"/>
  <c r="K102" i="1"/>
  <c r="J102" i="1"/>
  <c r="M101" i="1"/>
  <c r="L101" i="1"/>
  <c r="K101" i="1"/>
  <c r="J101" i="1"/>
  <c r="M100" i="1"/>
  <c r="L100" i="1"/>
  <c r="K100" i="1"/>
  <c r="J100" i="1"/>
  <c r="M99" i="1"/>
  <c r="L99" i="1"/>
  <c r="K99" i="1"/>
  <c r="J99" i="1"/>
  <c r="M98" i="1"/>
  <c r="L98" i="1"/>
  <c r="K98" i="1"/>
  <c r="J98" i="1"/>
  <c r="M97" i="1"/>
  <c r="L97" i="1"/>
  <c r="K97" i="1"/>
  <c r="J97" i="1"/>
  <c r="M96" i="1"/>
  <c r="L96" i="1"/>
  <c r="K96" i="1"/>
  <c r="J96" i="1"/>
  <c r="M95" i="1"/>
  <c r="L95" i="1"/>
  <c r="K95" i="1"/>
  <c r="J95" i="1"/>
  <c r="M94" i="1"/>
  <c r="L94" i="1"/>
  <c r="K94" i="1"/>
  <c r="J94" i="1"/>
  <c r="M93" i="1"/>
  <c r="L93" i="1"/>
  <c r="K93" i="1"/>
  <c r="J93" i="1"/>
  <c r="U93" i="1" s="1"/>
  <c r="M92" i="1"/>
  <c r="L92" i="1"/>
  <c r="K92" i="1"/>
  <c r="J92" i="1"/>
  <c r="M91" i="1"/>
  <c r="L91" i="1"/>
  <c r="K91" i="1"/>
  <c r="J91" i="1"/>
  <c r="U91" i="1" s="1"/>
  <c r="M90" i="1"/>
  <c r="L90" i="1"/>
  <c r="K90" i="1"/>
  <c r="J90" i="1"/>
  <c r="M89" i="1"/>
  <c r="L89" i="1"/>
  <c r="K89" i="1"/>
  <c r="J89" i="1"/>
  <c r="M82" i="1"/>
  <c r="L82" i="1"/>
  <c r="K82" i="1"/>
  <c r="J82" i="1"/>
  <c r="M81" i="1"/>
  <c r="L81" i="1"/>
  <c r="K81" i="1"/>
  <c r="J81" i="1"/>
  <c r="M80" i="1"/>
  <c r="L80" i="1"/>
  <c r="K80" i="1"/>
  <c r="J80" i="1"/>
  <c r="M88" i="1"/>
  <c r="L88" i="1"/>
  <c r="K88" i="1"/>
  <c r="J88" i="1"/>
  <c r="M87" i="1"/>
  <c r="L87" i="1"/>
  <c r="K87" i="1"/>
  <c r="J87" i="1"/>
  <c r="M86" i="1"/>
  <c r="L86" i="1"/>
  <c r="K86" i="1"/>
  <c r="J86" i="1"/>
  <c r="M85" i="1"/>
  <c r="O85" i="1" s="1"/>
  <c r="L85" i="1"/>
  <c r="K85" i="1"/>
  <c r="J85" i="1"/>
  <c r="M84" i="1"/>
  <c r="L84" i="1"/>
  <c r="K84" i="1"/>
  <c r="J84" i="1"/>
  <c r="M83" i="1"/>
  <c r="L83" i="1"/>
  <c r="K83" i="1"/>
  <c r="J83" i="1"/>
  <c r="M79" i="1"/>
  <c r="L79" i="1"/>
  <c r="K79" i="1"/>
  <c r="J79" i="1"/>
  <c r="P79" i="1" s="1"/>
  <c r="M78" i="1"/>
  <c r="L78" i="1"/>
  <c r="K78" i="1"/>
  <c r="J78" i="1"/>
  <c r="M77" i="1"/>
  <c r="L77" i="1"/>
  <c r="K77" i="1"/>
  <c r="J77" i="1"/>
  <c r="U77" i="1" s="1"/>
  <c r="M76" i="1"/>
  <c r="L76" i="1"/>
  <c r="K76" i="1"/>
  <c r="J76" i="1"/>
  <c r="M75" i="1"/>
  <c r="L75" i="1"/>
  <c r="K75" i="1"/>
  <c r="J75" i="1"/>
  <c r="U75" i="1" s="1"/>
  <c r="M74" i="1"/>
  <c r="L74" i="1"/>
  <c r="K74" i="1"/>
  <c r="J74" i="1"/>
  <c r="M73" i="1"/>
  <c r="L73" i="1"/>
  <c r="K73" i="1"/>
  <c r="J73" i="1"/>
  <c r="M72" i="1"/>
  <c r="L72" i="1"/>
  <c r="K72" i="1"/>
  <c r="J72" i="1"/>
  <c r="M71" i="1"/>
  <c r="L71" i="1"/>
  <c r="K71" i="1"/>
  <c r="J71" i="1"/>
  <c r="M70" i="1"/>
  <c r="L70" i="1"/>
  <c r="K70" i="1"/>
  <c r="J70" i="1"/>
  <c r="M69" i="1"/>
  <c r="L69" i="1"/>
  <c r="K69" i="1"/>
  <c r="J69" i="1"/>
  <c r="M68" i="1"/>
  <c r="L68" i="1"/>
  <c r="K68" i="1"/>
  <c r="J68" i="1"/>
  <c r="M67" i="1"/>
  <c r="L67" i="1"/>
  <c r="K67" i="1"/>
  <c r="J67" i="1"/>
  <c r="M66" i="1"/>
  <c r="L66" i="1"/>
  <c r="K66" i="1"/>
  <c r="J66" i="1"/>
  <c r="U66" i="1" s="1"/>
  <c r="M65" i="1"/>
  <c r="L65" i="1"/>
  <c r="K65" i="1"/>
  <c r="J65" i="1"/>
  <c r="M58" i="1"/>
  <c r="L58" i="1"/>
  <c r="K58" i="1"/>
  <c r="J58" i="1"/>
  <c r="M57" i="1"/>
  <c r="L57" i="1"/>
  <c r="K57" i="1"/>
  <c r="J57" i="1"/>
  <c r="M56" i="1"/>
  <c r="L56" i="1"/>
  <c r="K56" i="1"/>
  <c r="J56" i="1"/>
  <c r="M64" i="1"/>
  <c r="L64" i="1"/>
  <c r="K64" i="1"/>
  <c r="J64" i="1"/>
  <c r="M63" i="1"/>
  <c r="L63" i="1"/>
  <c r="K63" i="1"/>
  <c r="J63" i="1"/>
  <c r="M62" i="1"/>
  <c r="O62" i="1" s="1"/>
  <c r="L62" i="1"/>
  <c r="K62" i="1"/>
  <c r="J62" i="1"/>
  <c r="M61" i="1"/>
  <c r="L61" i="1"/>
  <c r="K61" i="1"/>
  <c r="J61" i="1"/>
  <c r="M60" i="1"/>
  <c r="O60" i="1" s="1"/>
  <c r="L60" i="1"/>
  <c r="K60" i="1"/>
  <c r="J60" i="1"/>
  <c r="M59" i="1"/>
  <c r="L59" i="1"/>
  <c r="K59" i="1"/>
  <c r="J59" i="1"/>
  <c r="M55" i="1"/>
  <c r="O55" i="1" s="1"/>
  <c r="L55" i="1"/>
  <c r="K55" i="1"/>
  <c r="J55" i="1"/>
  <c r="M54" i="1"/>
  <c r="L54" i="1"/>
  <c r="K54" i="1"/>
  <c r="J54" i="1"/>
  <c r="M53" i="1"/>
  <c r="L53" i="1"/>
  <c r="K53" i="1"/>
  <c r="J53" i="1"/>
  <c r="M52" i="1"/>
  <c r="L52" i="1"/>
  <c r="K52" i="1"/>
  <c r="J52" i="1"/>
  <c r="M51" i="1"/>
  <c r="L51" i="1"/>
  <c r="K51" i="1"/>
  <c r="J51" i="1"/>
  <c r="M50" i="1"/>
  <c r="L50" i="1"/>
  <c r="K50" i="1"/>
  <c r="J50" i="1"/>
  <c r="M49" i="1"/>
  <c r="L49" i="1"/>
  <c r="K49" i="1"/>
  <c r="J49" i="1"/>
  <c r="U49" i="1" s="1"/>
  <c r="M48" i="1"/>
  <c r="L48" i="1"/>
  <c r="K48" i="1"/>
  <c r="J48" i="1"/>
  <c r="M47" i="1"/>
  <c r="L47" i="1"/>
  <c r="K47" i="1"/>
  <c r="J47" i="1"/>
  <c r="M46" i="1"/>
  <c r="L46" i="1"/>
  <c r="K46" i="1"/>
  <c r="J46" i="1"/>
  <c r="M45" i="1"/>
  <c r="L45" i="1"/>
  <c r="K45" i="1"/>
  <c r="J45" i="1"/>
  <c r="M44" i="1"/>
  <c r="L44" i="1"/>
  <c r="K44" i="1"/>
  <c r="J44" i="1"/>
  <c r="M43" i="1"/>
  <c r="L43" i="1"/>
  <c r="K43" i="1"/>
  <c r="J43" i="1"/>
  <c r="M42" i="1"/>
  <c r="L42" i="1"/>
  <c r="K42" i="1"/>
  <c r="J42" i="1"/>
  <c r="M41" i="1"/>
  <c r="L41" i="1"/>
  <c r="K41" i="1"/>
  <c r="J41" i="1"/>
  <c r="M34" i="1"/>
  <c r="L34" i="1"/>
  <c r="K34" i="1"/>
  <c r="J34" i="1"/>
  <c r="M33" i="1"/>
  <c r="L33" i="1"/>
  <c r="K33" i="1"/>
  <c r="J33" i="1"/>
  <c r="M32" i="1"/>
  <c r="L32" i="1"/>
  <c r="K32" i="1"/>
  <c r="J32" i="1"/>
  <c r="M40" i="1"/>
  <c r="L40" i="1"/>
  <c r="K40" i="1"/>
  <c r="J40" i="1"/>
  <c r="M39" i="1"/>
  <c r="L39" i="1"/>
  <c r="K39" i="1"/>
  <c r="J39" i="1"/>
  <c r="M38" i="1"/>
  <c r="L38" i="1"/>
  <c r="K38" i="1"/>
  <c r="J38" i="1"/>
  <c r="M37" i="1"/>
  <c r="L37" i="1"/>
  <c r="K37" i="1"/>
  <c r="J37" i="1"/>
  <c r="M36" i="1"/>
  <c r="L36" i="1"/>
  <c r="K36" i="1"/>
  <c r="J36" i="1"/>
  <c r="M35" i="1"/>
  <c r="L35" i="1"/>
  <c r="K35" i="1"/>
  <c r="J35" i="1"/>
  <c r="M31" i="1"/>
  <c r="L31" i="1"/>
  <c r="K31" i="1"/>
  <c r="J31" i="1"/>
  <c r="M30" i="1"/>
  <c r="L30" i="1"/>
  <c r="K30" i="1"/>
  <c r="J30" i="1"/>
  <c r="M29" i="1"/>
  <c r="L29" i="1"/>
  <c r="K29" i="1"/>
  <c r="J29" i="1"/>
  <c r="M28" i="1"/>
  <c r="L28" i="1"/>
  <c r="K28" i="1"/>
  <c r="J28" i="1"/>
  <c r="M27" i="1"/>
  <c r="L27" i="1"/>
  <c r="K27" i="1"/>
  <c r="J27" i="1"/>
  <c r="M26" i="1"/>
  <c r="L26" i="1"/>
  <c r="K26" i="1"/>
  <c r="J26" i="1"/>
  <c r="M25" i="1"/>
  <c r="L25" i="1"/>
  <c r="K25" i="1"/>
  <c r="J25" i="1"/>
  <c r="M24" i="1"/>
  <c r="L24" i="1"/>
  <c r="K24" i="1"/>
  <c r="J24" i="1"/>
  <c r="M23" i="1"/>
  <c r="L23" i="1"/>
  <c r="K23" i="1"/>
  <c r="J23" i="1"/>
  <c r="M22" i="1"/>
  <c r="L22" i="1"/>
  <c r="K22" i="1"/>
  <c r="J22" i="1"/>
  <c r="M21" i="1"/>
  <c r="L21" i="1"/>
  <c r="K21" i="1"/>
  <c r="J21" i="1"/>
  <c r="M20" i="1"/>
  <c r="L20" i="1"/>
  <c r="K20" i="1"/>
  <c r="J20" i="1"/>
  <c r="M19" i="1"/>
  <c r="L19" i="1"/>
  <c r="K19" i="1"/>
  <c r="J19" i="1"/>
  <c r="M18" i="1"/>
  <c r="L18" i="1"/>
  <c r="K18" i="1"/>
  <c r="J18" i="1"/>
  <c r="M17" i="1"/>
  <c r="L17" i="1"/>
  <c r="K17" i="1"/>
  <c r="J17" i="1"/>
  <c r="M10" i="1"/>
  <c r="L10" i="1"/>
  <c r="K10" i="1"/>
  <c r="J10" i="1"/>
  <c r="M9" i="1"/>
  <c r="L9" i="1"/>
  <c r="K9" i="1"/>
  <c r="J9" i="1"/>
  <c r="M8" i="1"/>
  <c r="L8" i="1"/>
  <c r="K8" i="1"/>
  <c r="J8" i="1"/>
  <c r="M16" i="1"/>
  <c r="L16" i="1"/>
  <c r="K16" i="1"/>
  <c r="J16" i="1"/>
  <c r="M15" i="1"/>
  <c r="L15" i="1"/>
  <c r="K15" i="1"/>
  <c r="J15" i="1"/>
  <c r="M14" i="1"/>
  <c r="L14" i="1"/>
  <c r="K14" i="1"/>
  <c r="J14" i="1"/>
  <c r="M13" i="1"/>
  <c r="L13" i="1"/>
  <c r="K13" i="1"/>
  <c r="J13" i="1"/>
  <c r="M12" i="1"/>
  <c r="L12" i="1"/>
  <c r="K12" i="1"/>
  <c r="J12" i="1"/>
  <c r="M11" i="1"/>
  <c r="L11" i="1"/>
  <c r="K11" i="1"/>
  <c r="J11" i="1"/>
  <c r="M7" i="1"/>
  <c r="L7" i="1"/>
  <c r="K7" i="1"/>
  <c r="J7" i="1"/>
  <c r="M6" i="1"/>
  <c r="L6" i="1"/>
  <c r="K6" i="1"/>
  <c r="J6" i="1"/>
  <c r="M5" i="1"/>
  <c r="L5" i="1"/>
  <c r="K5" i="1"/>
  <c r="J5" i="1"/>
  <c r="M4" i="1"/>
  <c r="L4" i="1"/>
  <c r="K4" i="1"/>
  <c r="J4" i="1"/>
  <c r="M3" i="1"/>
  <c r="L3" i="1"/>
  <c r="K3" i="1"/>
  <c r="J3" i="1"/>
  <c r="M2" i="1"/>
  <c r="L2" i="1"/>
  <c r="K2" i="1"/>
  <c r="S63" i="2" l="1"/>
  <c r="S84" i="2"/>
  <c r="Y58" i="2"/>
  <c r="P98" i="3"/>
  <c r="P100" i="3"/>
  <c r="R100" i="3" s="1"/>
  <c r="O56" i="3"/>
  <c r="O58" i="3"/>
  <c r="Q58" i="3" s="1"/>
  <c r="O66" i="3"/>
  <c r="O68" i="3"/>
  <c r="Q68" i="3" s="1"/>
  <c r="O74" i="3"/>
  <c r="Q74" i="3" s="1"/>
  <c r="O107" i="3"/>
  <c r="O109" i="3"/>
  <c r="O114" i="3"/>
  <c r="S105" i="2"/>
  <c r="S69" i="2"/>
  <c r="Y112" i="2"/>
  <c r="Y115" i="2"/>
  <c r="Y67" i="2"/>
  <c r="W48" i="2"/>
  <c r="S135" i="2"/>
  <c r="Y124" i="2"/>
  <c r="S90" i="2"/>
  <c r="W27" i="2"/>
  <c r="S132" i="2"/>
  <c r="S66" i="2"/>
  <c r="W33" i="2"/>
  <c r="S138" i="2"/>
  <c r="W105" i="2"/>
  <c r="S33" i="2"/>
  <c r="Y40" i="2"/>
  <c r="Y28" i="2"/>
  <c r="W96" i="2"/>
  <c r="W60" i="2"/>
  <c r="Y55" i="2"/>
  <c r="Y76" i="2"/>
  <c r="W54" i="2"/>
  <c r="Y145" i="2"/>
  <c r="S45" i="2"/>
  <c r="Y34" i="2"/>
  <c r="U119" i="3"/>
  <c r="U121" i="3"/>
  <c r="O145" i="3"/>
  <c r="P9" i="3"/>
  <c r="R9" i="3" s="1"/>
  <c r="P31" i="3"/>
  <c r="P73" i="3"/>
  <c r="P77" i="3"/>
  <c r="P88" i="3"/>
  <c r="U91" i="3"/>
  <c r="P97" i="3"/>
  <c r="R97" i="3" s="1"/>
  <c r="O112" i="3"/>
  <c r="Q112" i="3" s="1"/>
  <c r="O105" i="3"/>
  <c r="O122" i="3"/>
  <c r="O124" i="3"/>
  <c r="Q124" i="3" s="1"/>
  <c r="O144" i="3"/>
  <c r="U70" i="3"/>
  <c r="U90" i="3"/>
  <c r="U94" i="3"/>
  <c r="U96" i="3"/>
  <c r="V30" i="3"/>
  <c r="V39" i="3"/>
  <c r="V87" i="3"/>
  <c r="P7" i="3"/>
  <c r="R7" i="3" s="1"/>
  <c r="U47" i="3"/>
  <c r="V82" i="3"/>
  <c r="V130" i="3"/>
  <c r="V138" i="3"/>
  <c r="O40" i="3"/>
  <c r="Q40" i="3" s="1"/>
  <c r="P122" i="3"/>
  <c r="V57" i="3"/>
  <c r="V94" i="3"/>
  <c r="V96" i="3"/>
  <c r="O99" i="3"/>
  <c r="Q99" i="3" s="1"/>
  <c r="V140" i="3"/>
  <c r="O131" i="3"/>
  <c r="Q131" i="3" s="1"/>
  <c r="U41" i="3"/>
  <c r="P40" i="3"/>
  <c r="R40" i="3" s="1"/>
  <c r="P111" i="3"/>
  <c r="R111" i="3" s="1"/>
  <c r="P118" i="3"/>
  <c r="R118" i="3" s="1"/>
  <c r="P125" i="3"/>
  <c r="R125" i="3" s="1"/>
  <c r="P132" i="3"/>
  <c r="R132" i="3" s="1"/>
  <c r="V12" i="3"/>
  <c r="V9" i="3"/>
  <c r="V19" i="3"/>
  <c r="V23" i="3"/>
  <c r="V25" i="3"/>
  <c r="O28" i="1"/>
  <c r="Q28" i="1" s="1"/>
  <c r="O30" i="1"/>
  <c r="P72" i="1"/>
  <c r="O51" i="1"/>
  <c r="O35" i="1"/>
  <c r="Q35" i="1" s="1"/>
  <c r="U26" i="1"/>
  <c r="P80" i="1"/>
  <c r="R80" i="1" s="1"/>
  <c r="U122" i="1"/>
  <c r="P82" i="1"/>
  <c r="P99" i="1"/>
  <c r="R99" i="1" s="1"/>
  <c r="W108" i="2"/>
  <c r="S102" i="2"/>
  <c r="W87" i="2"/>
  <c r="S123" i="2"/>
  <c r="W57" i="2"/>
  <c r="Y139" i="2"/>
  <c r="O89" i="3"/>
  <c r="Q89" i="3" s="1"/>
  <c r="U29" i="3"/>
  <c r="V10" i="3"/>
  <c r="V20" i="3"/>
  <c r="V27" i="3"/>
  <c r="O49" i="3"/>
  <c r="P54" i="3"/>
  <c r="P90" i="1"/>
  <c r="R90" i="1" s="1"/>
  <c r="O39" i="1"/>
  <c r="Q39" i="1" s="1"/>
  <c r="O87" i="1"/>
  <c r="P2" i="1"/>
  <c r="R2" i="1" s="1"/>
  <c r="P15" i="1"/>
  <c r="R15" i="1" s="1"/>
  <c r="P8" i="1"/>
  <c r="R8" i="1" s="1"/>
  <c r="P10" i="1"/>
  <c r="R10" i="1" s="1"/>
  <c r="U20" i="1"/>
  <c r="P22" i="1"/>
  <c r="R22" i="1" s="1"/>
  <c r="P38" i="1"/>
  <c r="R38" i="1" s="1"/>
  <c r="P40" i="1"/>
  <c r="R40" i="1" s="1"/>
  <c r="P127" i="1"/>
  <c r="R127" i="1" s="1"/>
  <c r="P132" i="1"/>
  <c r="R132" i="1" s="1"/>
  <c r="P129" i="1"/>
  <c r="R129" i="1" s="1"/>
  <c r="P137" i="1"/>
  <c r="R137" i="1" s="1"/>
  <c r="P143" i="1"/>
  <c r="R143" i="1" s="1"/>
  <c r="V123" i="1"/>
  <c r="V137" i="1"/>
  <c r="V139" i="1"/>
  <c r="P19" i="1"/>
  <c r="P74" i="3"/>
  <c r="R74" i="3" s="1"/>
  <c r="O26" i="3"/>
  <c r="Q26" i="3" s="1"/>
  <c r="O28" i="3"/>
  <c r="O46" i="3"/>
  <c r="Q46" i="3" s="1"/>
  <c r="V71" i="3"/>
  <c r="V73" i="3"/>
  <c r="P92" i="3"/>
  <c r="R92" i="3" s="1"/>
  <c r="P94" i="3"/>
  <c r="P101" i="3"/>
  <c r="P126" i="3"/>
  <c r="P131" i="3"/>
  <c r="R131" i="3" s="1"/>
  <c r="P128" i="3"/>
  <c r="R128" i="3" s="1"/>
  <c r="P140" i="3"/>
  <c r="P142" i="3"/>
  <c r="P144" i="3"/>
  <c r="R144" i="3" s="1"/>
  <c r="U2" i="3"/>
  <c r="O65" i="3"/>
  <c r="V108" i="3"/>
  <c r="P15" i="3"/>
  <c r="R15" i="3" s="1"/>
  <c r="U52" i="3"/>
  <c r="O78" i="3"/>
  <c r="Q78" i="3" s="1"/>
  <c r="O87" i="3"/>
  <c r="Q87" i="3" s="1"/>
  <c r="O80" i="3"/>
  <c r="Q80" i="3" s="1"/>
  <c r="O94" i="3"/>
  <c r="Q94" i="3" s="1"/>
  <c r="O130" i="3"/>
  <c r="U79" i="3"/>
  <c r="U86" i="3"/>
  <c r="U81" i="3"/>
  <c r="P89" i="3"/>
  <c r="P102" i="3"/>
  <c r="U111" i="3"/>
  <c r="U132" i="3"/>
  <c r="P134" i="3"/>
  <c r="U139" i="3"/>
  <c r="P145" i="3"/>
  <c r="U12" i="3"/>
  <c r="W12" i="3" s="1"/>
  <c r="U14" i="3"/>
  <c r="U9" i="3"/>
  <c r="U23" i="3"/>
  <c r="U30" i="3"/>
  <c r="O70" i="3"/>
  <c r="V75" i="3"/>
  <c r="V84" i="3"/>
  <c r="O88" i="3"/>
  <c r="O93" i="3"/>
  <c r="V102" i="3"/>
  <c r="V104" i="3"/>
  <c r="V116" i="3"/>
  <c r="V120" i="3"/>
  <c r="V137" i="3"/>
  <c r="O141" i="3"/>
  <c r="Q141" i="3" s="1"/>
  <c r="Y88" i="2"/>
  <c r="W135" i="2"/>
  <c r="Y135" i="2" s="1"/>
  <c r="AB136" i="2" s="1"/>
  <c r="Y109" i="2"/>
  <c r="S30" i="2"/>
  <c r="Y85" i="2"/>
  <c r="W132" i="2"/>
  <c r="W111" i="2"/>
  <c r="W81" i="2"/>
  <c r="W66" i="2"/>
  <c r="W45" i="2"/>
  <c r="Y45" i="2" s="1"/>
  <c r="AB46" i="2" s="1"/>
  <c r="Y91" i="2"/>
  <c r="S9" i="2"/>
  <c r="Y19" i="2"/>
  <c r="W12" i="2"/>
  <c r="S57" i="2"/>
  <c r="S12" i="2"/>
  <c r="S93" i="2"/>
  <c r="W69" i="2"/>
  <c r="Y69" i="2" s="1"/>
  <c r="AB70" i="2" s="1"/>
  <c r="S48" i="2"/>
  <c r="Y37" i="2"/>
  <c r="S129" i="2"/>
  <c r="S114" i="2"/>
  <c r="W93" i="2"/>
  <c r="S72" i="2"/>
  <c r="S3" i="2"/>
  <c r="Y43" i="2"/>
  <c r="Y22" i="2"/>
  <c r="Y136" i="2"/>
  <c r="W9" i="2"/>
  <c r="Y130" i="2"/>
  <c r="S54" i="2"/>
  <c r="Y46" i="2"/>
  <c r="W51" i="2"/>
  <c r="W117" i="2"/>
  <c r="S99" i="2"/>
  <c r="Y99" i="2" s="1"/>
  <c r="W84" i="2"/>
  <c r="Y84" i="2" s="1"/>
  <c r="S108" i="2"/>
  <c r="W39" i="2"/>
  <c r="Y49" i="2"/>
  <c r="Y70" i="2"/>
  <c r="S144" i="2"/>
  <c r="W102" i="2"/>
  <c r="W36" i="2"/>
  <c r="W138" i="2"/>
  <c r="S96" i="2"/>
  <c r="Y96" i="2" s="1"/>
  <c r="AB97" i="2" s="1"/>
  <c r="W129" i="2"/>
  <c r="W114" i="2"/>
  <c r="W72" i="2"/>
  <c r="W3" i="2"/>
  <c r="Y118" i="2"/>
  <c r="S60" i="2"/>
  <c r="W144" i="2"/>
  <c r="Y4" i="2"/>
  <c r="S39" i="2"/>
  <c r="W24" i="2"/>
  <c r="Y31" i="2"/>
  <c r="S24" i="2"/>
  <c r="Y94" i="2"/>
  <c r="W123" i="2"/>
  <c r="Y16" i="2"/>
  <c r="W90" i="2"/>
  <c r="Y90" i="2" s="1"/>
  <c r="AB91" i="2" s="1"/>
  <c r="S27" i="2"/>
  <c r="Y52" i="2"/>
  <c r="Y10" i="2"/>
  <c r="S18" i="2"/>
  <c r="S87" i="2"/>
  <c r="Y133" i="2"/>
  <c r="W18" i="2"/>
  <c r="S111" i="2"/>
  <c r="S81" i="2"/>
  <c r="W6" i="2"/>
  <c r="Y127" i="2"/>
  <c r="S75" i="2"/>
  <c r="S21" i="2"/>
  <c r="W141" i="2"/>
  <c r="S120" i="2"/>
  <c r="W78" i="2"/>
  <c r="S36" i="2"/>
  <c r="W15" i="2"/>
  <c r="Y121" i="2"/>
  <c r="Y79" i="2"/>
  <c r="W126" i="2"/>
  <c r="Y126" i="2" s="1"/>
  <c r="AB127" i="2" s="1"/>
  <c r="W63" i="2"/>
  <c r="Y63" i="2" s="1"/>
  <c r="AB64" i="2" s="1"/>
  <c r="W30" i="2"/>
  <c r="S117" i="2"/>
  <c r="S42" i="2"/>
  <c r="S6" i="2"/>
  <c r="W75" i="2"/>
  <c r="W42" i="2"/>
  <c r="W21" i="2"/>
  <c r="Y100" i="2"/>
  <c r="Y73" i="2"/>
  <c r="S141" i="2"/>
  <c r="W120" i="2"/>
  <c r="S78" i="2"/>
  <c r="S51" i="2"/>
  <c r="S15" i="2"/>
  <c r="Y82" i="2"/>
  <c r="U7" i="3"/>
  <c r="V52" i="3"/>
  <c r="V13" i="3"/>
  <c r="O15" i="3"/>
  <c r="Q15" i="3" s="1"/>
  <c r="P27" i="3"/>
  <c r="R27" i="3" s="1"/>
  <c r="S27" i="3" s="1"/>
  <c r="O30" i="3"/>
  <c r="Q30" i="3" s="1"/>
  <c r="O35" i="3"/>
  <c r="O76" i="3"/>
  <c r="O91" i="3"/>
  <c r="Q91" i="3" s="1"/>
  <c r="O5" i="3"/>
  <c r="Q5" i="3" s="1"/>
  <c r="O18" i="3"/>
  <c r="O20" i="3"/>
  <c r="Q20" i="3" s="1"/>
  <c r="P29" i="3"/>
  <c r="R29" i="3" s="1"/>
  <c r="O32" i="3"/>
  <c r="O34" i="3"/>
  <c r="Q34" i="3" s="1"/>
  <c r="O44" i="3"/>
  <c r="Q44" i="3" s="1"/>
  <c r="V46" i="3"/>
  <c r="P51" i="3"/>
  <c r="R51" i="3" s="1"/>
  <c r="O63" i="3"/>
  <c r="V80" i="3"/>
  <c r="P82" i="3"/>
  <c r="R82" i="3" s="1"/>
  <c r="O95" i="3"/>
  <c r="Q95" i="3" s="1"/>
  <c r="O97" i="3"/>
  <c r="O98" i="3"/>
  <c r="Q98" i="3" s="1"/>
  <c r="V109" i="3"/>
  <c r="P114" i="3"/>
  <c r="P120" i="3"/>
  <c r="O128" i="3"/>
  <c r="O138" i="3"/>
  <c r="Q138" i="3" s="1"/>
  <c r="O140" i="3"/>
  <c r="Q140" i="3" s="1"/>
  <c r="O142" i="3"/>
  <c r="P127" i="3"/>
  <c r="U142" i="3"/>
  <c r="O116" i="3"/>
  <c r="Q116" i="3" s="1"/>
  <c r="P17" i="3"/>
  <c r="O29" i="3"/>
  <c r="Q29" i="3" s="1"/>
  <c r="V36" i="3"/>
  <c r="U43" i="3"/>
  <c r="O51" i="3"/>
  <c r="Q51" i="3" s="1"/>
  <c r="P55" i="3"/>
  <c r="R55" i="3" s="1"/>
  <c r="P60" i="3"/>
  <c r="R60" i="3" s="1"/>
  <c r="P84" i="3"/>
  <c r="R84" i="3" s="1"/>
  <c r="P86" i="3"/>
  <c r="R86" i="3" s="1"/>
  <c r="O106" i="3"/>
  <c r="Q106" i="3" s="1"/>
  <c r="O118" i="3"/>
  <c r="O123" i="3"/>
  <c r="Q123" i="3" s="1"/>
  <c r="V127" i="3"/>
  <c r="P136" i="3"/>
  <c r="R136" i="3" s="1"/>
  <c r="O53" i="3"/>
  <c r="Q53" i="3" s="1"/>
  <c r="O92" i="3"/>
  <c r="P103" i="3"/>
  <c r="R103" i="3" s="1"/>
  <c r="O4" i="3"/>
  <c r="Q4" i="3" s="1"/>
  <c r="O17" i="3"/>
  <c r="O23" i="3"/>
  <c r="Q23" i="3" s="1"/>
  <c r="O25" i="3"/>
  <c r="Q25" i="3" s="1"/>
  <c r="O33" i="3"/>
  <c r="Q33" i="3" s="1"/>
  <c r="O41" i="3"/>
  <c r="Q41" i="3" s="1"/>
  <c r="O43" i="3"/>
  <c r="Q43" i="3" s="1"/>
  <c r="P50" i="3"/>
  <c r="R50" i="3" s="1"/>
  <c r="O84" i="3"/>
  <c r="Q84" i="3" s="1"/>
  <c r="O86" i="3"/>
  <c r="O101" i="3"/>
  <c r="W108" i="3"/>
  <c r="P113" i="3"/>
  <c r="R113" i="3" s="1"/>
  <c r="P115" i="3"/>
  <c r="R115" i="3" s="1"/>
  <c r="U122" i="3"/>
  <c r="P124" i="3"/>
  <c r="R124" i="3" s="1"/>
  <c r="O134" i="3"/>
  <c r="Q134" i="3" s="1"/>
  <c r="O136" i="3"/>
  <c r="Q136" i="3" s="1"/>
  <c r="U5" i="3"/>
  <c r="W5" i="3" s="1"/>
  <c r="U20" i="3"/>
  <c r="U24" i="3"/>
  <c r="U42" i="3"/>
  <c r="U44" i="3"/>
  <c r="U63" i="3"/>
  <c r="S74" i="3"/>
  <c r="U95" i="3"/>
  <c r="U98" i="3"/>
  <c r="O103" i="3"/>
  <c r="Q103" i="3" s="1"/>
  <c r="V115" i="3"/>
  <c r="V117" i="3"/>
  <c r="V119" i="3"/>
  <c r="U130" i="3"/>
  <c r="W130" i="3" s="1"/>
  <c r="P138" i="3"/>
  <c r="R138" i="3" s="1"/>
  <c r="U140" i="3"/>
  <c r="W140" i="3" s="1"/>
  <c r="V65" i="1"/>
  <c r="V69" i="1"/>
  <c r="V73" i="1"/>
  <c r="V74" i="1"/>
  <c r="V101" i="1"/>
  <c r="U4" i="3"/>
  <c r="P4" i="3"/>
  <c r="R4" i="3" s="1"/>
  <c r="S4" i="3" s="1"/>
  <c r="U46" i="3"/>
  <c r="P46" i="3"/>
  <c r="R46" i="3" s="1"/>
  <c r="U48" i="3"/>
  <c r="U53" i="3"/>
  <c r="P53" i="3"/>
  <c r="R53" i="3" s="1"/>
  <c r="V110" i="3"/>
  <c r="O110" i="3"/>
  <c r="Q110" i="3" s="1"/>
  <c r="U112" i="3"/>
  <c r="P112" i="3"/>
  <c r="R112" i="3" s="1"/>
  <c r="O129" i="3"/>
  <c r="Q129" i="3" s="1"/>
  <c r="O2" i="3"/>
  <c r="Q2" i="3" s="1"/>
  <c r="S2" i="3" s="1"/>
  <c r="V4" i="3"/>
  <c r="O7" i="3"/>
  <c r="Q7" i="3" s="1"/>
  <c r="S7" i="3" s="1"/>
  <c r="P12" i="3"/>
  <c r="R12" i="3" s="1"/>
  <c r="V15" i="3"/>
  <c r="P8" i="3"/>
  <c r="R8" i="3" s="1"/>
  <c r="O9" i="3"/>
  <c r="Q9" i="3" s="1"/>
  <c r="V29" i="3"/>
  <c r="U31" i="3"/>
  <c r="V35" i="3"/>
  <c r="O37" i="3"/>
  <c r="Q37" i="3" s="1"/>
  <c r="O39" i="3"/>
  <c r="P48" i="3"/>
  <c r="R48" i="3" s="1"/>
  <c r="U55" i="3"/>
  <c r="U72" i="3"/>
  <c r="P72" i="3"/>
  <c r="R72" i="3" s="1"/>
  <c r="U76" i="3"/>
  <c r="P76" i="3"/>
  <c r="R76" i="3" s="1"/>
  <c r="O82" i="3"/>
  <c r="Q82" i="3" s="1"/>
  <c r="O90" i="3"/>
  <c r="O100" i="3"/>
  <c r="Q100" i="3" s="1"/>
  <c r="S100" i="3" s="1"/>
  <c r="O108" i="3"/>
  <c r="P105" i="3"/>
  <c r="V126" i="3"/>
  <c r="V131" i="3"/>
  <c r="U133" i="3"/>
  <c r="P133" i="3"/>
  <c r="R133" i="3" s="1"/>
  <c r="O139" i="3"/>
  <c r="Q139" i="3" s="1"/>
  <c r="O137" i="3"/>
  <c r="Q137" i="3" s="1"/>
  <c r="O22" i="3"/>
  <c r="Q22" i="3" s="1"/>
  <c r="S22" i="3" s="1"/>
  <c r="V48" i="3"/>
  <c r="U78" i="3"/>
  <c r="P78" i="3"/>
  <c r="R78" i="3" s="1"/>
  <c r="P109" i="3"/>
  <c r="R109" i="3" s="1"/>
  <c r="U123" i="3"/>
  <c r="P123" i="3"/>
  <c r="O126" i="3"/>
  <c r="Q126" i="3" s="1"/>
  <c r="U36" i="3"/>
  <c r="P36" i="3"/>
  <c r="R36" i="3" s="1"/>
  <c r="O48" i="3"/>
  <c r="Q48" i="3" s="1"/>
  <c r="V55" i="3"/>
  <c r="U62" i="3"/>
  <c r="P62" i="3"/>
  <c r="R62" i="3" s="1"/>
  <c r="O72" i="3"/>
  <c r="Q72" i="3" s="1"/>
  <c r="U83" i="3"/>
  <c r="P83" i="3"/>
  <c r="R83" i="3" s="1"/>
  <c r="P85" i="3"/>
  <c r="R85" i="3" s="1"/>
  <c r="P81" i="3"/>
  <c r="R81" i="3" s="1"/>
  <c r="P96" i="3"/>
  <c r="P107" i="3"/>
  <c r="R107" i="3" s="1"/>
  <c r="P117" i="3"/>
  <c r="R117" i="3" s="1"/>
  <c r="V118" i="3"/>
  <c r="O120" i="3"/>
  <c r="Q120" i="3" s="1"/>
  <c r="P130" i="3"/>
  <c r="R130" i="3" s="1"/>
  <c r="P6" i="3"/>
  <c r="R6" i="3" s="1"/>
  <c r="O19" i="3"/>
  <c r="Q19" i="3" s="1"/>
  <c r="P64" i="3"/>
  <c r="R64" i="3" s="1"/>
  <c r="P3" i="3"/>
  <c r="R3" i="3" s="1"/>
  <c r="P11" i="3"/>
  <c r="U18" i="3"/>
  <c r="P21" i="3"/>
  <c r="R21" i="3" s="1"/>
  <c r="P23" i="3"/>
  <c r="R23" i="3" s="1"/>
  <c r="O24" i="3"/>
  <c r="Q24" i="3" s="1"/>
  <c r="U28" i="3"/>
  <c r="P28" i="3"/>
  <c r="S34" i="3"/>
  <c r="P45" i="3"/>
  <c r="R45" i="3" s="1"/>
  <c r="O50" i="3"/>
  <c r="Q50" i="3" s="1"/>
  <c r="P52" i="3"/>
  <c r="R52" i="3" s="1"/>
  <c r="O55" i="3"/>
  <c r="Q55" i="3" s="1"/>
  <c r="P65" i="3"/>
  <c r="R65" i="3" s="1"/>
  <c r="U67" i="3"/>
  <c r="P67" i="3"/>
  <c r="R67" i="3" s="1"/>
  <c r="U69" i="3"/>
  <c r="P69" i="3"/>
  <c r="R69" i="3" s="1"/>
  <c r="P75" i="3"/>
  <c r="R75" i="3" s="1"/>
  <c r="S75" i="3" s="1"/>
  <c r="V86" i="3"/>
  <c r="W86" i="3" s="1"/>
  <c r="P99" i="3"/>
  <c r="R99" i="3" s="1"/>
  <c r="O102" i="3"/>
  <c r="Q102" i="3" s="1"/>
  <c r="O113" i="3"/>
  <c r="Q113" i="3" s="1"/>
  <c r="O133" i="3"/>
  <c r="Q133" i="3" s="1"/>
  <c r="O135" i="3"/>
  <c r="Q135" i="3" s="1"/>
  <c r="P14" i="3"/>
  <c r="R14" i="3" s="1"/>
  <c r="U21" i="3"/>
  <c r="U45" i="3"/>
  <c r="O6" i="3"/>
  <c r="Q6" i="3" s="1"/>
  <c r="U59" i="3"/>
  <c r="O62" i="3"/>
  <c r="Q62" i="3" s="1"/>
  <c r="O64" i="3"/>
  <c r="Q64" i="3" s="1"/>
  <c r="O57" i="3"/>
  <c r="Q57" i="3" s="1"/>
  <c r="V83" i="3"/>
  <c r="O83" i="3"/>
  <c r="O85" i="3"/>
  <c r="Q85" i="3" s="1"/>
  <c r="O96" i="3"/>
  <c r="Q96" i="3" s="1"/>
  <c r="V111" i="3"/>
  <c r="P104" i="3"/>
  <c r="R104" i="3" s="1"/>
  <c r="O115" i="3"/>
  <c r="Q115" i="3" s="1"/>
  <c r="O117" i="3"/>
  <c r="Q117" i="3" s="1"/>
  <c r="P119" i="3"/>
  <c r="O12" i="3"/>
  <c r="Q12" i="3" s="1"/>
  <c r="V24" i="3"/>
  <c r="P38" i="3"/>
  <c r="R38" i="3" s="1"/>
  <c r="V14" i="3"/>
  <c r="W14" i="3" s="1"/>
  <c r="O14" i="3"/>
  <c r="Q14" i="3" s="1"/>
  <c r="P18" i="3"/>
  <c r="R18" i="3" s="1"/>
  <c r="O42" i="3"/>
  <c r="Q42" i="3" s="1"/>
  <c r="O45" i="3"/>
  <c r="Q45" i="3" s="1"/>
  <c r="O3" i="3"/>
  <c r="Q3" i="3" s="1"/>
  <c r="V11" i="3"/>
  <c r="O11" i="3"/>
  <c r="Q11" i="3" s="1"/>
  <c r="O10" i="3"/>
  <c r="Q10" i="3" s="1"/>
  <c r="S10" i="3" s="1"/>
  <c r="P20" i="3"/>
  <c r="R20" i="3" s="1"/>
  <c r="O21" i="3"/>
  <c r="U25" i="3"/>
  <c r="W25" i="3" s="1"/>
  <c r="P25" i="3"/>
  <c r="R25" i="3" s="1"/>
  <c r="U33" i="3"/>
  <c r="P33" i="3"/>
  <c r="V42" i="3"/>
  <c r="P44" i="3"/>
  <c r="R44" i="3" s="1"/>
  <c r="O52" i="3"/>
  <c r="Q52" i="3" s="1"/>
  <c r="P59" i="3"/>
  <c r="R59" i="3" s="1"/>
  <c r="O67" i="3"/>
  <c r="Q67" i="3" s="1"/>
  <c r="P79" i="3"/>
  <c r="U85" i="3"/>
  <c r="P87" i="3"/>
  <c r="R87" i="3" s="1"/>
  <c r="S87" i="3" s="1"/>
  <c r="P80" i="3"/>
  <c r="R80" i="3" s="1"/>
  <c r="U93" i="3"/>
  <c r="P93" i="3"/>
  <c r="O111" i="3"/>
  <c r="Q111" i="3" s="1"/>
  <c r="S111" i="3" s="1"/>
  <c r="U106" i="3"/>
  <c r="P106" i="3"/>
  <c r="O8" i="3"/>
  <c r="Q8" i="3" s="1"/>
  <c r="P57" i="3"/>
  <c r="R57" i="3" s="1"/>
  <c r="P5" i="3"/>
  <c r="R5" i="3" s="1"/>
  <c r="S5" i="3" s="1"/>
  <c r="P13" i="3"/>
  <c r="R13" i="3" s="1"/>
  <c r="P16" i="3"/>
  <c r="R16" i="3" s="1"/>
  <c r="V8" i="3"/>
  <c r="P30" i="3"/>
  <c r="R30" i="3" s="1"/>
  <c r="P49" i="3"/>
  <c r="R49" i="3" s="1"/>
  <c r="V50" i="3"/>
  <c r="O60" i="3"/>
  <c r="Q60" i="3" s="1"/>
  <c r="S60" i="3" s="1"/>
  <c r="U15" i="3"/>
  <c r="O16" i="3"/>
  <c r="Q16" i="3" s="1"/>
  <c r="Q35" i="3"/>
  <c r="P37" i="3"/>
  <c r="R37" i="3" s="1"/>
  <c r="U39" i="3"/>
  <c r="P39" i="3"/>
  <c r="R39" i="3" s="1"/>
  <c r="P41" i="3"/>
  <c r="R41" i="3" s="1"/>
  <c r="O47" i="3"/>
  <c r="Q47" i="3" s="1"/>
  <c r="V59" i="3"/>
  <c r="O59" i="3"/>
  <c r="Q59" i="3" s="1"/>
  <c r="P61" i="3"/>
  <c r="R61" i="3" s="1"/>
  <c r="P63" i="3"/>
  <c r="R63" i="3" s="1"/>
  <c r="P58" i="3"/>
  <c r="O71" i="3"/>
  <c r="V79" i="3"/>
  <c r="W79" i="3" s="1"/>
  <c r="O79" i="3"/>
  <c r="Q79" i="3" s="1"/>
  <c r="P90" i="3"/>
  <c r="R90" i="3" s="1"/>
  <c r="P95" i="3"/>
  <c r="R95" i="3" s="1"/>
  <c r="S95" i="3" s="1"/>
  <c r="U100" i="3"/>
  <c r="V103" i="3"/>
  <c r="P108" i="3"/>
  <c r="P110" i="3"/>
  <c r="R110" i="3" s="1"/>
  <c r="O104" i="3"/>
  <c r="Q104" i="3" s="1"/>
  <c r="U116" i="3"/>
  <c r="W116" i="3" s="1"/>
  <c r="P116" i="3"/>
  <c r="R116" i="3" s="1"/>
  <c r="S116" i="3" s="1"/>
  <c r="O121" i="3"/>
  <c r="Q121" i="3" s="1"/>
  <c r="V134" i="3"/>
  <c r="V136" i="3"/>
  <c r="P129" i="3"/>
  <c r="U137" i="3"/>
  <c r="P139" i="3"/>
  <c r="R139" i="3" s="1"/>
  <c r="U143" i="3"/>
  <c r="P143" i="3"/>
  <c r="R143" i="3" s="1"/>
  <c r="P47" i="3"/>
  <c r="R47" i="3" s="1"/>
  <c r="U141" i="3"/>
  <c r="Q144" i="3"/>
  <c r="P137" i="3"/>
  <c r="R137" i="3" s="1"/>
  <c r="V18" i="3"/>
  <c r="U27" i="3"/>
  <c r="W27" i="3" s="1"/>
  <c r="Q28" i="3"/>
  <c r="U34" i="3"/>
  <c r="V41" i="3"/>
  <c r="W41" i="3" s="1"/>
  <c r="Q65" i="3"/>
  <c r="V67" i="3"/>
  <c r="Q69" i="3"/>
  <c r="U71" i="3"/>
  <c r="U74" i="3"/>
  <c r="U84" i="3"/>
  <c r="W84" i="3" s="1"/>
  <c r="U87" i="3"/>
  <c r="W87" i="3" s="1"/>
  <c r="Q88" i="3"/>
  <c r="Q81" i="3"/>
  <c r="U92" i="3"/>
  <c r="V95" i="3"/>
  <c r="U102" i="3"/>
  <c r="W102" i="3" s="1"/>
  <c r="V106" i="3"/>
  <c r="V123" i="3"/>
  <c r="R127" i="3"/>
  <c r="U135" i="3"/>
  <c r="U128" i="3"/>
  <c r="Q143" i="3"/>
  <c r="P43" i="3"/>
  <c r="R43" i="3" s="1"/>
  <c r="V28" i="3"/>
  <c r="W36" i="3"/>
  <c r="U40" i="3"/>
  <c r="Q32" i="3"/>
  <c r="V34" i="3"/>
  <c r="U61" i="3"/>
  <c r="U56" i="3"/>
  <c r="U97" i="3"/>
  <c r="R101" i="3"/>
  <c r="Q114" i="3"/>
  <c r="U118" i="3"/>
  <c r="Q125" i="3"/>
  <c r="Q128" i="3"/>
  <c r="S128" i="3" s="1"/>
  <c r="O119" i="3"/>
  <c r="Q119" i="3" s="1"/>
  <c r="P121" i="3"/>
  <c r="R121" i="3" s="1"/>
  <c r="P71" i="3"/>
  <c r="R71" i="3" s="1"/>
  <c r="P26" i="3"/>
  <c r="R26" i="3" s="1"/>
  <c r="S26" i="3" s="1"/>
  <c r="Y26" i="3" s="1"/>
  <c r="Q36" i="3"/>
  <c r="S36" i="3" s="1"/>
  <c r="Y36" i="3" s="1"/>
  <c r="Q38" i="3"/>
  <c r="V44" i="3"/>
  <c r="W44" i="3" s="1"/>
  <c r="Q56" i="3"/>
  <c r="V58" i="3"/>
  <c r="V81" i="3"/>
  <c r="W94" i="3"/>
  <c r="Q107" i="3"/>
  <c r="Q105" i="3"/>
  <c r="R120" i="3"/>
  <c r="R142" i="3"/>
  <c r="P141" i="3"/>
  <c r="R141" i="3" s="1"/>
  <c r="S141" i="3" s="1"/>
  <c r="P91" i="3"/>
  <c r="R91" i="3" s="1"/>
  <c r="S91" i="3" s="1"/>
  <c r="P56" i="3"/>
  <c r="R56" i="3" s="1"/>
  <c r="U10" i="3"/>
  <c r="U19" i="3"/>
  <c r="U22" i="3"/>
  <c r="V26" i="3"/>
  <c r="W26" i="3" s="1"/>
  <c r="V40" i="3"/>
  <c r="R42" i="3"/>
  <c r="V43" i="3"/>
  <c r="U50" i="3"/>
  <c r="V54" i="3"/>
  <c r="U60" i="3"/>
  <c r="V66" i="3"/>
  <c r="V68" i="3"/>
  <c r="V74" i="3"/>
  <c r="Q86" i="3"/>
  <c r="U82" i="3"/>
  <c r="V91" i="3"/>
  <c r="Q109" i="3"/>
  <c r="U115" i="3"/>
  <c r="V124" i="3"/>
  <c r="U126" i="3"/>
  <c r="U136" i="3"/>
  <c r="Q130" i="3"/>
  <c r="U144" i="3"/>
  <c r="P135" i="3"/>
  <c r="R135" i="3" s="1"/>
  <c r="P19" i="3"/>
  <c r="R19" i="3" s="1"/>
  <c r="S19" i="3" s="1"/>
  <c r="O49" i="1"/>
  <c r="Q49" i="1" s="1"/>
  <c r="O38" i="1"/>
  <c r="Q38" i="1" s="1"/>
  <c r="V122" i="1"/>
  <c r="O36" i="1"/>
  <c r="O50" i="1"/>
  <c r="O43" i="1"/>
  <c r="U111" i="1"/>
  <c r="U114" i="1"/>
  <c r="U12" i="1"/>
  <c r="U32" i="1"/>
  <c r="U34" i="1"/>
  <c r="U44" i="1"/>
  <c r="U110" i="1"/>
  <c r="U112" i="1"/>
  <c r="U113" i="1"/>
  <c r="U121" i="1"/>
  <c r="P124" i="1"/>
  <c r="R124" i="1" s="1"/>
  <c r="P126" i="1"/>
  <c r="R126" i="1" s="1"/>
  <c r="S126" i="1" s="1"/>
  <c r="P130" i="1"/>
  <c r="R130" i="1" s="1"/>
  <c r="S130" i="1" s="1"/>
  <c r="P138" i="1"/>
  <c r="P140" i="1"/>
  <c r="R140" i="1" s="1"/>
  <c r="S140" i="1" s="1"/>
  <c r="P45" i="1"/>
  <c r="R45" i="1" s="1"/>
  <c r="V20" i="1"/>
  <c r="W20" i="1" s="1"/>
  <c r="O22" i="1"/>
  <c r="Q22" i="1" s="1"/>
  <c r="S22" i="1" s="1"/>
  <c r="V89" i="1"/>
  <c r="O91" i="1"/>
  <c r="Q91" i="1" s="1"/>
  <c r="V98" i="1"/>
  <c r="V111" i="1"/>
  <c r="V114" i="1"/>
  <c r="O8" i="1"/>
  <c r="Q8" i="1" s="1"/>
  <c r="O52" i="1"/>
  <c r="Q52" i="1" s="1"/>
  <c r="O54" i="1"/>
  <c r="Q54" i="1" s="1"/>
  <c r="V59" i="1"/>
  <c r="O63" i="1"/>
  <c r="Q63" i="1" s="1"/>
  <c r="O56" i="1"/>
  <c r="Q56" i="1" s="1"/>
  <c r="O15" i="1"/>
  <c r="Q15" i="1" s="1"/>
  <c r="U69" i="1"/>
  <c r="U76" i="1"/>
  <c r="U83" i="1"/>
  <c r="O127" i="1"/>
  <c r="Q127" i="1" s="1"/>
  <c r="S127" i="1" s="1"/>
  <c r="O2" i="1"/>
  <c r="Q2" i="1" s="1"/>
  <c r="P103" i="1"/>
  <c r="R103" i="1" s="1"/>
  <c r="V9" i="1"/>
  <c r="V25" i="1"/>
  <c r="V26" i="1"/>
  <c r="V76" i="1"/>
  <c r="V83" i="1"/>
  <c r="W83" i="1" s="1"/>
  <c r="O57" i="1"/>
  <c r="Q57" i="1" s="1"/>
  <c r="O80" i="1"/>
  <c r="Q80" i="1" s="1"/>
  <c r="O82" i="1"/>
  <c r="Q82" i="1" s="1"/>
  <c r="O90" i="1"/>
  <c r="U6" i="1"/>
  <c r="U11" i="1"/>
  <c r="U13" i="1"/>
  <c r="U22" i="1"/>
  <c r="P43" i="1"/>
  <c r="R43" i="1" s="1"/>
  <c r="P50" i="1"/>
  <c r="R50" i="1" s="1"/>
  <c r="P52" i="1"/>
  <c r="P84" i="1"/>
  <c r="P86" i="1"/>
  <c r="R86" i="1" s="1"/>
  <c r="P88" i="1"/>
  <c r="R88" i="1" s="1"/>
  <c r="P81" i="1"/>
  <c r="R81" i="1" s="1"/>
  <c r="P89" i="1"/>
  <c r="R89" i="1" s="1"/>
  <c r="P93" i="1"/>
  <c r="R93" i="1" s="1"/>
  <c r="P114" i="1"/>
  <c r="R114" i="1" s="1"/>
  <c r="V24" i="1"/>
  <c r="O88" i="1"/>
  <c r="Q88" i="1" s="1"/>
  <c r="O95" i="1"/>
  <c r="Q95" i="1" s="1"/>
  <c r="O106" i="1"/>
  <c r="Q106" i="1" s="1"/>
  <c r="O120" i="1"/>
  <c r="Q120" i="1" s="1"/>
  <c r="O17" i="1"/>
  <c r="Q17" i="1" s="1"/>
  <c r="O19" i="1"/>
  <c r="Q19" i="1" s="1"/>
  <c r="P51" i="1"/>
  <c r="R51" i="1" s="1"/>
  <c r="P60" i="1"/>
  <c r="R60" i="1" s="1"/>
  <c r="P62" i="1"/>
  <c r="R62" i="1" s="1"/>
  <c r="P64" i="1"/>
  <c r="R64" i="1" s="1"/>
  <c r="U90" i="1"/>
  <c r="O125" i="1"/>
  <c r="Q125" i="1" s="1"/>
  <c r="O132" i="1"/>
  <c r="Q132" i="1" s="1"/>
  <c r="O134" i="1"/>
  <c r="Q134" i="1" s="1"/>
  <c r="O136" i="1"/>
  <c r="Q136" i="1" s="1"/>
  <c r="O129" i="1"/>
  <c r="Q129" i="1" s="1"/>
  <c r="O141" i="1"/>
  <c r="Q141" i="1" s="1"/>
  <c r="P28" i="1"/>
  <c r="R28" i="1" s="1"/>
  <c r="S28" i="1" s="1"/>
  <c r="O86" i="1"/>
  <c r="O102" i="1"/>
  <c r="Q102" i="1" s="1"/>
  <c r="V37" i="1"/>
  <c r="V51" i="1"/>
  <c r="V64" i="1"/>
  <c r="P122" i="1"/>
  <c r="R122" i="1" s="1"/>
  <c r="U126" i="1"/>
  <c r="U135" i="1"/>
  <c r="P35" i="1"/>
  <c r="R35" i="1" s="1"/>
  <c r="S35" i="1" s="1"/>
  <c r="O97" i="1"/>
  <c r="Q97" i="1" s="1"/>
  <c r="P24" i="1"/>
  <c r="R24" i="1" s="1"/>
  <c r="O65" i="1"/>
  <c r="Q65" i="1" s="1"/>
  <c r="O107" i="1"/>
  <c r="Q107" i="1" s="1"/>
  <c r="U27" i="1"/>
  <c r="P29" i="1"/>
  <c r="R29" i="1" s="1"/>
  <c r="O112" i="1"/>
  <c r="Q112" i="1" s="1"/>
  <c r="O105" i="1"/>
  <c r="Q105" i="1" s="1"/>
  <c r="O113" i="1"/>
  <c r="Q113" i="1" s="1"/>
  <c r="O115" i="1"/>
  <c r="Q115" i="1" s="1"/>
  <c r="O117" i="1"/>
  <c r="Q117" i="1" s="1"/>
  <c r="O119" i="1"/>
  <c r="Q119" i="1" s="1"/>
  <c r="O81" i="1"/>
  <c r="Q81" i="1" s="1"/>
  <c r="O109" i="1"/>
  <c r="Q109" i="1" s="1"/>
  <c r="V118" i="1"/>
  <c r="P5" i="1"/>
  <c r="R5" i="1" s="1"/>
  <c r="O18" i="1"/>
  <c r="Q18" i="1" s="1"/>
  <c r="O20" i="1"/>
  <c r="Q20" i="1" s="1"/>
  <c r="P54" i="1"/>
  <c r="R54" i="1" s="1"/>
  <c r="P59" i="1"/>
  <c r="R59" i="1" s="1"/>
  <c r="P58" i="1"/>
  <c r="P77" i="1"/>
  <c r="R77" i="1" s="1"/>
  <c r="O84" i="1"/>
  <c r="Q84" i="1" s="1"/>
  <c r="O98" i="1"/>
  <c r="Q98" i="1" s="1"/>
  <c r="O114" i="1"/>
  <c r="Q114" i="1" s="1"/>
  <c r="V5" i="1"/>
  <c r="V7" i="1"/>
  <c r="V12" i="1"/>
  <c r="U17" i="1"/>
  <c r="U21" i="1"/>
  <c r="O27" i="1"/>
  <c r="Q27" i="1" s="1"/>
  <c r="O29" i="1"/>
  <c r="Q29" i="1" s="1"/>
  <c r="O31" i="1"/>
  <c r="Q31" i="1" s="1"/>
  <c r="O41" i="1"/>
  <c r="Q41" i="1" s="1"/>
  <c r="V47" i="1"/>
  <c r="V56" i="1"/>
  <c r="V66" i="1"/>
  <c r="W66" i="1" s="1"/>
  <c r="V72" i="1"/>
  <c r="V77" i="1"/>
  <c r="W77" i="1" s="1"/>
  <c r="P95" i="1"/>
  <c r="R95" i="1" s="1"/>
  <c r="P98" i="1"/>
  <c r="R98" i="1" s="1"/>
  <c r="P100" i="1"/>
  <c r="R100" i="1" s="1"/>
  <c r="P102" i="1"/>
  <c r="R102" i="1" s="1"/>
  <c r="P109" i="1"/>
  <c r="P111" i="1"/>
  <c r="R111" i="1" s="1"/>
  <c r="P118" i="1"/>
  <c r="R118" i="1" s="1"/>
  <c r="P120" i="1"/>
  <c r="R120" i="1" s="1"/>
  <c r="U132" i="1"/>
  <c r="U136" i="1"/>
  <c r="U137" i="1"/>
  <c r="W137" i="1" s="1"/>
  <c r="U139" i="1"/>
  <c r="W139" i="1" s="1"/>
  <c r="U143" i="1"/>
  <c r="P145" i="1"/>
  <c r="R145" i="1" s="1"/>
  <c r="V3" i="1"/>
  <c r="U14" i="1"/>
  <c r="U16" i="1"/>
  <c r="U8" i="1"/>
  <c r="V10" i="1"/>
  <c r="O37" i="1"/>
  <c r="Q37" i="1" s="1"/>
  <c r="V39" i="1"/>
  <c r="P32" i="1"/>
  <c r="R32" i="1" s="1"/>
  <c r="P34" i="1"/>
  <c r="R34" i="1" s="1"/>
  <c r="P42" i="1"/>
  <c r="R42" i="1" s="1"/>
  <c r="P44" i="1"/>
  <c r="R44" i="1" s="1"/>
  <c r="U51" i="1"/>
  <c r="U62" i="1"/>
  <c r="V58" i="1"/>
  <c r="P68" i="1"/>
  <c r="P70" i="1"/>
  <c r="P75" i="1"/>
  <c r="R75" i="1" s="1"/>
  <c r="U84" i="1"/>
  <c r="O92" i="1"/>
  <c r="Q92" i="1" s="1"/>
  <c r="O94" i="1"/>
  <c r="Q94" i="1" s="1"/>
  <c r="O111" i="1"/>
  <c r="Q111" i="1" s="1"/>
  <c r="V116" i="1"/>
  <c r="U123" i="1"/>
  <c r="W123" i="1" s="1"/>
  <c r="O131" i="1"/>
  <c r="Q131" i="1" s="1"/>
  <c r="O133" i="1"/>
  <c r="Q133" i="1" s="1"/>
  <c r="O135" i="1"/>
  <c r="Q135" i="1" s="1"/>
  <c r="O128" i="1"/>
  <c r="Q128" i="1" s="1"/>
  <c r="P144" i="1"/>
  <c r="R144" i="1" s="1"/>
  <c r="O72" i="1"/>
  <c r="Q72" i="1" s="1"/>
  <c r="O24" i="1"/>
  <c r="Q24" i="1" s="1"/>
  <c r="V27" i="1"/>
  <c r="O32" i="1"/>
  <c r="Q32" i="1" s="1"/>
  <c r="V34" i="1"/>
  <c r="O42" i="1"/>
  <c r="Q42" i="1" s="1"/>
  <c r="O66" i="1"/>
  <c r="Q66" i="1" s="1"/>
  <c r="O68" i="1"/>
  <c r="Q68" i="1" s="1"/>
  <c r="O70" i="1"/>
  <c r="Q70" i="1" s="1"/>
  <c r="O75" i="1"/>
  <c r="Q75" i="1" s="1"/>
  <c r="O79" i="1"/>
  <c r="Q79" i="1" s="1"/>
  <c r="P91" i="1"/>
  <c r="R91" i="1" s="1"/>
  <c r="P97" i="1"/>
  <c r="R97" i="1" s="1"/>
  <c r="P110" i="1"/>
  <c r="R110" i="1" s="1"/>
  <c r="P113" i="1"/>
  <c r="R113" i="1" s="1"/>
  <c r="P134" i="1"/>
  <c r="R134" i="1" s="1"/>
  <c r="O144" i="1"/>
  <c r="Q144" i="1" s="1"/>
  <c r="O16" i="1"/>
  <c r="Q16" i="1" s="1"/>
  <c r="U40" i="1"/>
  <c r="U65" i="1"/>
  <c r="V93" i="1"/>
  <c r="W93" i="1" s="1"/>
  <c r="U98" i="1"/>
  <c r="O99" i="1"/>
  <c r="Q99" i="1" s="1"/>
  <c r="O101" i="1"/>
  <c r="Q101" i="1" s="1"/>
  <c r="O103" i="1"/>
  <c r="Q103" i="1" s="1"/>
  <c r="V105" i="1"/>
  <c r="P117" i="1"/>
  <c r="R117" i="1" s="1"/>
  <c r="P119" i="1"/>
  <c r="R119" i="1" s="1"/>
  <c r="O123" i="1"/>
  <c r="Q123" i="1" s="1"/>
  <c r="V136" i="1"/>
  <c r="P141" i="1"/>
  <c r="R141" i="1" s="1"/>
  <c r="P11" i="1"/>
  <c r="R11" i="1" s="1"/>
  <c r="P21" i="1"/>
  <c r="R21" i="1" s="1"/>
  <c r="P23" i="1"/>
  <c r="R23" i="1" s="1"/>
  <c r="P25" i="1"/>
  <c r="R25" i="1" s="1"/>
  <c r="P26" i="1"/>
  <c r="R26" i="1" s="1"/>
  <c r="U35" i="1"/>
  <c r="V40" i="1"/>
  <c r="P33" i="1"/>
  <c r="R33" i="1" s="1"/>
  <c r="P47" i="1"/>
  <c r="R47" i="1" s="1"/>
  <c r="P49" i="1"/>
  <c r="R49" i="1" s="1"/>
  <c r="P71" i="1"/>
  <c r="R71" i="1" s="1"/>
  <c r="P73" i="1"/>
  <c r="R73" i="1" s="1"/>
  <c r="U78" i="1"/>
  <c r="P83" i="1"/>
  <c r="U80" i="1"/>
  <c r="U103" i="1"/>
  <c r="O137" i="1"/>
  <c r="Q137" i="1" s="1"/>
  <c r="S137" i="1" s="1"/>
  <c r="U3" i="1"/>
  <c r="O6" i="1"/>
  <c r="Q6" i="1" s="1"/>
  <c r="V15" i="1"/>
  <c r="U18" i="1"/>
  <c r="O21" i="1"/>
  <c r="Q21" i="1" s="1"/>
  <c r="O26" i="1"/>
  <c r="Q26" i="1" s="1"/>
  <c r="V30" i="1"/>
  <c r="P37" i="1"/>
  <c r="R37" i="1" s="1"/>
  <c r="O33" i="1"/>
  <c r="Q33" i="1" s="1"/>
  <c r="O45" i="1"/>
  <c r="Q45" i="1" s="1"/>
  <c r="O47" i="1"/>
  <c r="Q47" i="1" s="1"/>
  <c r="V50" i="1"/>
  <c r="V63" i="1"/>
  <c r="P56" i="1"/>
  <c r="R56" i="1" s="1"/>
  <c r="O71" i="1"/>
  <c r="Q71" i="1" s="1"/>
  <c r="O76" i="1"/>
  <c r="Q76" i="1" s="1"/>
  <c r="O78" i="1"/>
  <c r="Q78" i="1" s="1"/>
  <c r="P92" i="1"/>
  <c r="R92" i="1" s="1"/>
  <c r="U94" i="1"/>
  <c r="P96" i="1"/>
  <c r="R96" i="1" s="1"/>
  <c r="P104" i="1"/>
  <c r="R104" i="1" s="1"/>
  <c r="P106" i="1"/>
  <c r="R106" i="1" s="1"/>
  <c r="U116" i="1"/>
  <c r="O122" i="1"/>
  <c r="Q122" i="1" s="1"/>
  <c r="V126" i="1"/>
  <c r="P131" i="1"/>
  <c r="R131" i="1" s="1"/>
  <c r="P133" i="1"/>
  <c r="R133" i="1" s="1"/>
  <c r="P128" i="1"/>
  <c r="R128" i="1" s="1"/>
  <c r="U140" i="1"/>
  <c r="U142" i="1"/>
  <c r="O145" i="1"/>
  <c r="Q145" i="1" s="1"/>
  <c r="U39" i="1"/>
  <c r="P39" i="1"/>
  <c r="R39" i="1" s="1"/>
  <c r="S39" i="1" s="1"/>
  <c r="U61" i="1"/>
  <c r="U115" i="1"/>
  <c r="P115" i="1"/>
  <c r="R115" i="1" s="1"/>
  <c r="P27" i="1"/>
  <c r="R27" i="1" s="1"/>
  <c r="P4" i="1"/>
  <c r="R4" i="1" s="1"/>
  <c r="U31" i="1"/>
  <c r="P31" i="1"/>
  <c r="R31" i="1" s="1"/>
  <c r="P46" i="1"/>
  <c r="R46" i="1" s="1"/>
  <c r="P48" i="1"/>
  <c r="R48" i="1" s="1"/>
  <c r="P63" i="1"/>
  <c r="R63" i="1" s="1"/>
  <c r="S63" i="1" s="1"/>
  <c r="P69" i="1"/>
  <c r="R69" i="1" s="1"/>
  <c r="P107" i="1"/>
  <c r="R107" i="1" s="1"/>
  <c r="O77" i="1"/>
  <c r="Q77" i="1" s="1"/>
  <c r="S77" i="1" s="1"/>
  <c r="P7" i="1"/>
  <c r="R7" i="1" s="1"/>
  <c r="V19" i="1"/>
  <c r="O89" i="1"/>
  <c r="Q89" i="1" s="1"/>
  <c r="O96" i="1"/>
  <c r="Q96" i="1" s="1"/>
  <c r="V96" i="1"/>
  <c r="O100" i="1"/>
  <c r="Q100" i="1" s="1"/>
  <c r="V100" i="1"/>
  <c r="V121" i="1"/>
  <c r="P136" i="1"/>
  <c r="R136" i="1" s="1"/>
  <c r="V142" i="1"/>
  <c r="W142" i="1" s="1"/>
  <c r="P14" i="1"/>
  <c r="R14" i="1" s="1"/>
  <c r="U36" i="1"/>
  <c r="P36" i="1"/>
  <c r="R36" i="1" s="1"/>
  <c r="V16" i="1"/>
  <c r="O121" i="1"/>
  <c r="Q121" i="1" s="1"/>
  <c r="O142" i="1"/>
  <c r="Q142" i="1" s="1"/>
  <c r="P12" i="1"/>
  <c r="R12" i="1" s="1"/>
  <c r="P6" i="1"/>
  <c r="R6" i="1" s="1"/>
  <c r="V4" i="1"/>
  <c r="P18" i="1"/>
  <c r="R18" i="1" s="1"/>
  <c r="O61" i="1"/>
  <c r="Q61" i="1" s="1"/>
  <c r="O67" i="1"/>
  <c r="Q67" i="1" s="1"/>
  <c r="P3" i="1"/>
  <c r="R3" i="1" s="1"/>
  <c r="O14" i="1"/>
  <c r="Q14" i="1" s="1"/>
  <c r="P9" i="1"/>
  <c r="R9" i="1" s="1"/>
  <c r="O10" i="1"/>
  <c r="Q10" i="1" s="1"/>
  <c r="O23" i="1"/>
  <c r="Q23" i="1" s="1"/>
  <c r="O25" i="1"/>
  <c r="Q25" i="1" s="1"/>
  <c r="U53" i="1"/>
  <c r="P53" i="1"/>
  <c r="R53" i="1" s="1"/>
  <c r="U55" i="1"/>
  <c r="P85" i="1"/>
  <c r="R85" i="1" s="1"/>
  <c r="U85" i="1"/>
  <c r="P101" i="1"/>
  <c r="R101" i="1" s="1"/>
  <c r="O104" i="1"/>
  <c r="Q104" i="1" s="1"/>
  <c r="Q124" i="1"/>
  <c r="V132" i="1"/>
  <c r="P139" i="1"/>
  <c r="R139" i="1" s="1"/>
  <c r="O7" i="1"/>
  <c r="Q7" i="1" s="1"/>
  <c r="U15" i="1"/>
  <c r="O46" i="1"/>
  <c r="Q46" i="1" s="1"/>
  <c r="P55" i="1"/>
  <c r="R55" i="1" s="1"/>
  <c r="O83" i="1"/>
  <c r="Q83" i="1" s="1"/>
  <c r="U108" i="1"/>
  <c r="P108" i="1"/>
  <c r="R108" i="1" s="1"/>
  <c r="O93" i="1"/>
  <c r="Q93" i="1" s="1"/>
  <c r="O58" i="1"/>
  <c r="P66" i="1"/>
  <c r="R66" i="1" s="1"/>
  <c r="U10" i="1"/>
  <c r="O12" i="1"/>
  <c r="Q12" i="1" s="1"/>
  <c r="O48" i="1"/>
  <c r="Q48" i="1" s="1"/>
  <c r="O69" i="1"/>
  <c r="Q69" i="1" s="1"/>
  <c r="P13" i="1"/>
  <c r="R13" i="1" s="1"/>
  <c r="O11" i="1"/>
  <c r="Q11" i="1" s="1"/>
  <c r="V14" i="1"/>
  <c r="P16" i="1"/>
  <c r="R16" i="1" s="1"/>
  <c r="O9" i="1"/>
  <c r="Q9" i="1" s="1"/>
  <c r="P17" i="1"/>
  <c r="R17" i="1" s="1"/>
  <c r="O40" i="1"/>
  <c r="Q40" i="1" s="1"/>
  <c r="S40" i="1" s="1"/>
  <c r="O53" i="1"/>
  <c r="Q53" i="1" s="1"/>
  <c r="P112" i="1"/>
  <c r="R112" i="1" s="1"/>
  <c r="O116" i="1"/>
  <c r="Q116" i="1" s="1"/>
  <c r="O139" i="1"/>
  <c r="Q139" i="1" s="1"/>
  <c r="O4" i="1"/>
  <c r="V2" i="1"/>
  <c r="O44" i="1"/>
  <c r="Q44" i="1" s="1"/>
  <c r="P76" i="1"/>
  <c r="R76" i="1" s="1"/>
  <c r="O3" i="1"/>
  <c r="Q3" i="1" s="1"/>
  <c r="O5" i="1"/>
  <c r="Q5" i="1" s="1"/>
  <c r="O13" i="1"/>
  <c r="Q13" i="1" s="1"/>
  <c r="V8" i="1"/>
  <c r="O64" i="1"/>
  <c r="Q64" i="1" s="1"/>
  <c r="U57" i="1"/>
  <c r="P57" i="1"/>
  <c r="R57" i="1" s="1"/>
  <c r="U96" i="1"/>
  <c r="O108" i="1"/>
  <c r="Q108" i="1" s="1"/>
  <c r="O110" i="1"/>
  <c r="Q110" i="1" s="1"/>
  <c r="P123" i="1"/>
  <c r="R123" i="1" s="1"/>
  <c r="P125" i="1"/>
  <c r="R125" i="1" s="1"/>
  <c r="O143" i="1"/>
  <c r="Q143" i="1" s="1"/>
  <c r="O59" i="1"/>
  <c r="Q59" i="1" s="1"/>
  <c r="P116" i="1"/>
  <c r="R116" i="1" s="1"/>
  <c r="P61" i="1"/>
  <c r="R61" i="1" s="1"/>
  <c r="V31" i="1"/>
  <c r="U41" i="1"/>
  <c r="U67" i="1"/>
  <c r="V70" i="1"/>
  <c r="U74" i="1"/>
  <c r="W74" i="1" s="1"/>
  <c r="Q85" i="1"/>
  <c r="U87" i="1"/>
  <c r="V81" i="1"/>
  <c r="V102" i="1"/>
  <c r="V103" i="1"/>
  <c r="V106" i="1"/>
  <c r="U118" i="1"/>
  <c r="V130" i="1"/>
  <c r="U145" i="1"/>
  <c r="P94" i="1"/>
  <c r="R94" i="1" s="1"/>
  <c r="P78" i="1"/>
  <c r="R78" i="1" s="1"/>
  <c r="P65" i="1"/>
  <c r="R65" i="1" s="1"/>
  <c r="U24" i="1"/>
  <c r="U30" i="1"/>
  <c r="Q36" i="1"/>
  <c r="U45" i="1"/>
  <c r="U52" i="1"/>
  <c r="Q55" i="1"/>
  <c r="Q87" i="1"/>
  <c r="U95" i="1"/>
  <c r="V115" i="1"/>
  <c r="U133" i="1"/>
  <c r="U144" i="1"/>
  <c r="O74" i="1"/>
  <c r="Q74" i="1" s="1"/>
  <c r="O34" i="1"/>
  <c r="Q34" i="1" s="1"/>
  <c r="P142" i="1"/>
  <c r="R142" i="1" s="1"/>
  <c r="P121" i="1"/>
  <c r="R121" i="1" s="1"/>
  <c r="P87" i="1"/>
  <c r="R87" i="1" s="1"/>
  <c r="O118" i="1"/>
  <c r="Q118" i="1" s="1"/>
  <c r="P41" i="1"/>
  <c r="R41" i="1" s="1"/>
  <c r="P20" i="1"/>
  <c r="R20" i="1" s="1"/>
  <c r="V36" i="1"/>
  <c r="U38" i="1"/>
  <c r="V32" i="1"/>
  <c r="W32" i="1" s="1"/>
  <c r="U73" i="1"/>
  <c r="V84" i="1"/>
  <c r="V91" i="1"/>
  <c r="W91" i="1" s="1"/>
  <c r="V95" i="1"/>
  <c r="U97" i="1"/>
  <c r="P135" i="1"/>
  <c r="R135" i="1" s="1"/>
  <c r="P105" i="1"/>
  <c r="R105" i="1" s="1"/>
  <c r="P74" i="1"/>
  <c r="R74" i="1" s="1"/>
  <c r="U37" i="1"/>
  <c r="V55" i="1"/>
  <c r="Q60" i="1"/>
  <c r="Q86" i="1"/>
  <c r="V107" i="1"/>
  <c r="U119" i="1"/>
  <c r="U128" i="1"/>
  <c r="R19" i="1"/>
  <c r="U23" i="1"/>
  <c r="U28" i="1"/>
  <c r="U59" i="1"/>
  <c r="U64" i="1"/>
  <c r="W64" i="1" s="1"/>
  <c r="U81" i="1"/>
  <c r="V94" i="1"/>
  <c r="U102" i="1"/>
  <c r="U106" i="1"/>
  <c r="V119" i="1"/>
  <c r="U130" i="1"/>
  <c r="V140" i="1"/>
  <c r="O73" i="1"/>
  <c r="Q73" i="1" s="1"/>
  <c r="P67" i="1"/>
  <c r="R67" i="1" s="1"/>
  <c r="P30" i="1"/>
  <c r="R30" i="1" s="1"/>
  <c r="R31" i="3"/>
  <c r="R122" i="3"/>
  <c r="R17" i="3"/>
  <c r="S81" i="3"/>
  <c r="R134" i="3"/>
  <c r="S134" i="3" s="1"/>
  <c r="S143" i="3"/>
  <c r="S46" i="3"/>
  <c r="S23" i="3"/>
  <c r="S30" i="3"/>
  <c r="Q13" i="3"/>
  <c r="Q17" i="3"/>
  <c r="Q108" i="3"/>
  <c r="Q118" i="3"/>
  <c r="S118" i="3" s="1"/>
  <c r="Q66" i="3"/>
  <c r="Q71" i="3"/>
  <c r="Q31" i="3"/>
  <c r="Q101" i="3"/>
  <c r="S101" i="3" s="1"/>
  <c r="Q122" i="3"/>
  <c r="Q127" i="3"/>
  <c r="S127" i="3" s="1"/>
  <c r="Q132" i="3"/>
  <c r="Q142" i="3"/>
  <c r="S142" i="3" s="1"/>
  <c r="Q145" i="3"/>
  <c r="V7" i="3"/>
  <c r="W7" i="3" s="1"/>
  <c r="U16" i="3"/>
  <c r="S9" i="3"/>
  <c r="U17" i="3"/>
  <c r="Q21" i="3"/>
  <c r="V22" i="3"/>
  <c r="U3" i="3"/>
  <c r="W3" i="3" s="1"/>
  <c r="U37" i="3"/>
  <c r="U54" i="3"/>
  <c r="R54" i="3"/>
  <c r="S54" i="3" s="1"/>
  <c r="U64" i="3"/>
  <c r="U80" i="3"/>
  <c r="U6" i="3"/>
  <c r="U13" i="3"/>
  <c r="W13" i="3" s="1"/>
  <c r="U8" i="3"/>
  <c r="R24" i="3"/>
  <c r="R35" i="3"/>
  <c r="S35" i="3" s="1"/>
  <c r="R33" i="3"/>
  <c r="W48" i="3"/>
  <c r="V62" i="3"/>
  <c r="U68" i="3"/>
  <c r="R68" i="3"/>
  <c r="S68" i="3" s="1"/>
  <c r="Q76" i="3"/>
  <c r="V76" i="3"/>
  <c r="W76" i="3" s="1"/>
  <c r="V6" i="3"/>
  <c r="W40" i="3"/>
  <c r="R32" i="3"/>
  <c r="U32" i="3"/>
  <c r="U57" i="3"/>
  <c r="W57" i="3" s="1"/>
  <c r="U73" i="3"/>
  <c r="W73" i="3" s="1"/>
  <c r="R73" i="3"/>
  <c r="S73" i="3" s="1"/>
  <c r="W19" i="3"/>
  <c r="V21" i="3"/>
  <c r="W21" i="3" s="1"/>
  <c r="Q39" i="3"/>
  <c r="S39" i="3" s="1"/>
  <c r="U65" i="3"/>
  <c r="V2" i="3"/>
  <c r="R11" i="3"/>
  <c r="U11" i="3"/>
  <c r="Q18" i="3"/>
  <c r="R28" i="3"/>
  <c r="S28" i="3" s="1"/>
  <c r="W30" i="3"/>
  <c r="Y30" i="3" s="1"/>
  <c r="V47" i="3"/>
  <c r="V49" i="3"/>
  <c r="W49" i="3" s="1"/>
  <c r="Q70" i="3"/>
  <c r="S70" i="3" s="1"/>
  <c r="V70" i="3"/>
  <c r="U88" i="3"/>
  <c r="R88" i="3"/>
  <c r="R93" i="3"/>
  <c r="V53" i="3"/>
  <c r="Q61" i="3"/>
  <c r="V61" i="3"/>
  <c r="W61" i="3" s="1"/>
  <c r="V63" i="3"/>
  <c r="W63" i="3" s="1"/>
  <c r="Q63" i="3"/>
  <c r="W20" i="3"/>
  <c r="U35" i="3"/>
  <c r="W35" i="3" s="1"/>
  <c r="U38" i="3"/>
  <c r="S40" i="3"/>
  <c r="V33" i="3"/>
  <c r="Q49" i="3"/>
  <c r="S49" i="3" s="1"/>
  <c r="U58" i="3"/>
  <c r="R58" i="3"/>
  <c r="S58" i="3" s="1"/>
  <c r="W54" i="3"/>
  <c r="Q93" i="3"/>
  <c r="V93" i="3"/>
  <c r="V31" i="3"/>
  <c r="V38" i="3"/>
  <c r="V45" i="3"/>
  <c r="W45" i="3" s="1"/>
  <c r="U51" i="3"/>
  <c r="V16" i="3"/>
  <c r="V17" i="3"/>
  <c r="V37" i="3"/>
  <c r="W37" i="3" s="1"/>
  <c r="V32" i="3"/>
  <c r="Q92" i="3"/>
  <c r="V92" i="3"/>
  <c r="V97" i="3"/>
  <c r="Q97" i="3"/>
  <c r="V69" i="3"/>
  <c r="R77" i="3"/>
  <c r="S77" i="3" s="1"/>
  <c r="U77" i="3"/>
  <c r="R79" i="3"/>
  <c r="V72" i="3"/>
  <c r="U75" i="3"/>
  <c r="W75" i="3" s="1"/>
  <c r="V60" i="3"/>
  <c r="W60" i="3" s="1"/>
  <c r="V56" i="3"/>
  <c r="R66" i="3"/>
  <c r="U66" i="3"/>
  <c r="V77" i="3"/>
  <c r="V78" i="3"/>
  <c r="W78" i="3" s="1"/>
  <c r="Q83" i="3"/>
  <c r="V89" i="3"/>
  <c r="Q90" i="3"/>
  <c r="W91" i="3"/>
  <c r="W111" i="3"/>
  <c r="W118" i="3"/>
  <c r="Y118" i="3" s="1"/>
  <c r="S124" i="3"/>
  <c r="S103" i="3"/>
  <c r="U125" i="3"/>
  <c r="R129" i="3"/>
  <c r="U129" i="3"/>
  <c r="R145" i="3"/>
  <c r="U145" i="3"/>
  <c r="V51" i="3"/>
  <c r="V64" i="3"/>
  <c r="W64" i="3" s="1"/>
  <c r="V65" i="3"/>
  <c r="V85" i="3"/>
  <c r="W85" i="3" s="1"/>
  <c r="V88" i="3"/>
  <c r="V90" i="3"/>
  <c r="R96" i="3"/>
  <c r="S96" i="3" s="1"/>
  <c r="V98" i="3"/>
  <c r="W98" i="3" s="1"/>
  <c r="V99" i="3"/>
  <c r="W99" i="3" s="1"/>
  <c r="U107" i="3"/>
  <c r="R105" i="3"/>
  <c r="S105" i="3" s="1"/>
  <c r="R114" i="3"/>
  <c r="U114" i="3"/>
  <c r="V143" i="3"/>
  <c r="W95" i="3"/>
  <c r="R89" i="3"/>
  <c r="S89" i="3" s="1"/>
  <c r="U89" i="3"/>
  <c r="R94" i="3"/>
  <c r="S94" i="3" s="1"/>
  <c r="Y94" i="3" s="1"/>
  <c r="S131" i="3"/>
  <c r="V132" i="3"/>
  <c r="V139" i="3"/>
  <c r="W139" i="3" s="1"/>
  <c r="V101" i="3"/>
  <c r="W101" i="3" s="1"/>
  <c r="R102" i="3"/>
  <c r="S102" i="3" s="1"/>
  <c r="V105" i="3"/>
  <c r="W105" i="3" s="1"/>
  <c r="R106" i="3"/>
  <c r="S106" i="3" s="1"/>
  <c r="V121" i="3"/>
  <c r="W121" i="3" s="1"/>
  <c r="V122" i="3"/>
  <c r="W122" i="3" s="1"/>
  <c r="R123" i="3"/>
  <c r="S123" i="3" s="1"/>
  <c r="V135" i="3"/>
  <c r="V142" i="3"/>
  <c r="V100" i="3"/>
  <c r="W100" i="3" s="1"/>
  <c r="U103" i="3"/>
  <c r="W103" i="3" s="1"/>
  <c r="V107" i="3"/>
  <c r="R108" i="3"/>
  <c r="S108" i="3" s="1"/>
  <c r="Y108" i="3" s="1"/>
  <c r="U110" i="3"/>
  <c r="W110" i="3" s="1"/>
  <c r="V114" i="3"/>
  <c r="U117" i="3"/>
  <c r="R119" i="3"/>
  <c r="U124" i="3"/>
  <c r="W124" i="3" s="1"/>
  <c r="V125" i="3"/>
  <c r="R126" i="3"/>
  <c r="U131" i="3"/>
  <c r="V129" i="3"/>
  <c r="U138" i="3"/>
  <c r="W138" i="3" s="1"/>
  <c r="R140" i="3"/>
  <c r="V145" i="3"/>
  <c r="R98" i="3"/>
  <c r="U109" i="3"/>
  <c r="W109" i="3" s="1"/>
  <c r="U104" i="3"/>
  <c r="U120" i="3"/>
  <c r="W120" i="3" s="1"/>
  <c r="U127" i="3"/>
  <c r="W127" i="3" s="1"/>
  <c r="U134" i="3"/>
  <c r="W134" i="3" s="1"/>
  <c r="V141" i="3"/>
  <c r="W141" i="3" s="1"/>
  <c r="V112" i="3"/>
  <c r="W112" i="3" s="1"/>
  <c r="V113" i="3"/>
  <c r="W113" i="3" s="1"/>
  <c r="V133" i="3"/>
  <c r="V128" i="3"/>
  <c r="W128" i="3" s="1"/>
  <c r="Y128" i="3" s="1"/>
  <c r="V144" i="3"/>
  <c r="W144" i="3" s="1"/>
  <c r="R68" i="1"/>
  <c r="R82" i="1"/>
  <c r="R83" i="1"/>
  <c r="Q51" i="1"/>
  <c r="Q43" i="1"/>
  <c r="Q50" i="1"/>
  <c r="Q30" i="1"/>
  <c r="Q58" i="1"/>
  <c r="Q138" i="1"/>
  <c r="U48" i="1"/>
  <c r="V54" i="1"/>
  <c r="U125" i="1"/>
  <c r="U7" i="1"/>
  <c r="W7" i="1" s="1"/>
  <c r="U2" i="1"/>
  <c r="U4" i="1"/>
  <c r="V17" i="1"/>
  <c r="V44" i="1"/>
  <c r="W44" i="1" s="1"/>
  <c r="V48" i="1"/>
  <c r="Q4" i="1"/>
  <c r="V6" i="1"/>
  <c r="V13" i="1"/>
  <c r="U9" i="1"/>
  <c r="U29" i="1"/>
  <c r="V41" i="1"/>
  <c r="R58" i="1"/>
  <c r="U58" i="1"/>
  <c r="V79" i="1"/>
  <c r="V21" i="1"/>
  <c r="U43" i="1"/>
  <c r="U33" i="1"/>
  <c r="V43" i="1"/>
  <c r="U50" i="1"/>
  <c r="V52" i="1"/>
  <c r="U60" i="1"/>
  <c r="V62" i="1"/>
  <c r="Q62" i="1"/>
  <c r="V75" i="1"/>
  <c r="W75" i="1" s="1"/>
  <c r="U71" i="1"/>
  <c r="V22" i="1"/>
  <c r="V23" i="1"/>
  <c r="U5" i="1"/>
  <c r="V11" i="1"/>
  <c r="U19" i="1"/>
  <c r="U25" i="1"/>
  <c r="U46" i="1"/>
  <c r="U56" i="1"/>
  <c r="V61" i="1"/>
  <c r="U68" i="1"/>
  <c r="V80" i="1"/>
  <c r="V90" i="1"/>
  <c r="Q90" i="1"/>
  <c r="S90" i="1" s="1"/>
  <c r="V18" i="1"/>
  <c r="V29" i="1"/>
  <c r="V33" i="1"/>
  <c r="U42" i="1"/>
  <c r="V49" i="1"/>
  <c r="W49" i="1" s="1"/>
  <c r="R52" i="1"/>
  <c r="V57" i="1"/>
  <c r="V68" i="1"/>
  <c r="V28" i="1"/>
  <c r="V35" i="1"/>
  <c r="V42" i="1"/>
  <c r="U47" i="1"/>
  <c r="V86" i="1"/>
  <c r="V38" i="1"/>
  <c r="V45" i="1"/>
  <c r="V53" i="1"/>
  <c r="U70" i="1"/>
  <c r="R70" i="1"/>
  <c r="U54" i="1"/>
  <c r="R79" i="1"/>
  <c r="U79" i="1"/>
  <c r="U63" i="1"/>
  <c r="R72" i="1"/>
  <c r="U72" i="1"/>
  <c r="U86" i="1"/>
  <c r="V87" i="1"/>
  <c r="V97" i="1"/>
  <c r="R84" i="1"/>
  <c r="U82" i="1"/>
  <c r="U99" i="1"/>
  <c r="U107" i="1"/>
  <c r="U117" i="1"/>
  <c r="U129" i="1"/>
  <c r="R138" i="1"/>
  <c r="U138" i="1"/>
  <c r="U124" i="1"/>
  <c r="V85" i="1"/>
  <c r="U88" i="1"/>
  <c r="U89" i="1"/>
  <c r="U92" i="1"/>
  <c r="R109" i="1"/>
  <c r="U109" i="1"/>
  <c r="V88" i="1"/>
  <c r="U104" i="1"/>
  <c r="V46" i="1"/>
  <c r="V60" i="1"/>
  <c r="V67" i="1"/>
  <c r="V71" i="1"/>
  <c r="V78" i="1"/>
  <c r="V108" i="1"/>
  <c r="U131" i="1"/>
  <c r="V135" i="1"/>
  <c r="W135" i="1" s="1"/>
  <c r="U100" i="1"/>
  <c r="U101" i="1"/>
  <c r="W101" i="1" s="1"/>
  <c r="U105" i="1"/>
  <c r="V143" i="1"/>
  <c r="V125" i="1"/>
  <c r="V129" i="1"/>
  <c r="V145" i="1"/>
  <c r="V110" i="1"/>
  <c r="V117" i="1"/>
  <c r="U120" i="1"/>
  <c r="V124" i="1"/>
  <c r="U127" i="1"/>
  <c r="V131" i="1"/>
  <c r="U134" i="1"/>
  <c r="V138" i="1"/>
  <c r="U141" i="1"/>
  <c r="V109" i="1"/>
  <c r="V104" i="1"/>
  <c r="V120" i="1"/>
  <c r="V127" i="1"/>
  <c r="V134" i="1"/>
  <c r="W134" i="1" s="1"/>
  <c r="V141" i="1"/>
  <c r="V82" i="1"/>
  <c r="V92" i="1"/>
  <c r="V99" i="1"/>
  <c r="V112" i="1"/>
  <c r="V113" i="1"/>
  <c r="V133" i="1"/>
  <c r="V128" i="1"/>
  <c r="V144" i="1"/>
  <c r="AB85" i="2" l="1"/>
  <c r="AB100" i="2"/>
  <c r="Y105" i="2"/>
  <c r="AB106" i="2" s="1"/>
  <c r="Y27" i="2"/>
  <c r="AB28" i="2" s="1"/>
  <c r="Y132" i="2"/>
  <c r="AB133" i="2" s="1"/>
  <c r="S138" i="3"/>
  <c r="W119" i="3"/>
  <c r="S78" i="3"/>
  <c r="S51" i="3"/>
  <c r="S88" i="3"/>
  <c r="S63" i="3"/>
  <c r="W56" i="3"/>
  <c r="S140" i="3"/>
  <c r="Y140" i="3" s="1"/>
  <c r="W68" i="3"/>
  <c r="Y127" i="3"/>
  <c r="W81" i="3"/>
  <c r="Y81" i="3" s="1"/>
  <c r="W28" i="3"/>
  <c r="Y28" i="3" s="1"/>
  <c r="W71" i="3"/>
  <c r="W137" i="3"/>
  <c r="S50" i="3"/>
  <c r="W23" i="3"/>
  <c r="W96" i="3"/>
  <c r="W135" i="3"/>
  <c r="S114" i="3"/>
  <c r="S83" i="3"/>
  <c r="W72" i="3"/>
  <c r="W31" i="3"/>
  <c r="S32" i="3"/>
  <c r="W43" i="3"/>
  <c r="W39" i="3"/>
  <c r="Y39" i="3" s="1"/>
  <c r="S25" i="3"/>
  <c r="Y25" i="3" s="1"/>
  <c r="Y57" i="2"/>
  <c r="Y60" i="2"/>
  <c r="AB61" i="2" s="1"/>
  <c r="Y102" i="2"/>
  <c r="AB103" i="2" s="1"/>
  <c r="Y123" i="2"/>
  <c r="AB124" i="2" s="1"/>
  <c r="Y33" i="2"/>
  <c r="Y81" i="2"/>
  <c r="Y48" i="2"/>
  <c r="Y87" i="2"/>
  <c r="AB88" i="2" s="1"/>
  <c r="Y108" i="2"/>
  <c r="AB109" i="2" s="1"/>
  <c r="Y54" i="2"/>
  <c r="Y138" i="2"/>
  <c r="Y66" i="2"/>
  <c r="AB67" i="2" s="1"/>
  <c r="Y36" i="2"/>
  <c r="AB37" i="2" s="1"/>
  <c r="Z70" i="2"/>
  <c r="S15" i="3"/>
  <c r="S82" i="3"/>
  <c r="S112" i="3"/>
  <c r="Y112" i="3" s="1"/>
  <c r="S20" i="3"/>
  <c r="S125" i="3"/>
  <c r="S84" i="3"/>
  <c r="W123" i="3"/>
  <c r="S41" i="3"/>
  <c r="W4" i="3"/>
  <c r="S136" i="3"/>
  <c r="S57" i="3"/>
  <c r="Y57" i="3" s="1"/>
  <c r="W69" i="3"/>
  <c r="S132" i="3"/>
  <c r="S71" i="3"/>
  <c r="Y71" i="3" s="1"/>
  <c r="S52" i="3"/>
  <c r="S80" i="3"/>
  <c r="S113" i="3"/>
  <c r="S97" i="3"/>
  <c r="W58" i="3"/>
  <c r="Y58" i="3" s="1"/>
  <c r="W70" i="3"/>
  <c r="Y70" i="3" s="1"/>
  <c r="W24" i="3"/>
  <c r="W132" i="3"/>
  <c r="W115" i="3"/>
  <c r="S144" i="3"/>
  <c r="Y144" i="3" s="1"/>
  <c r="S99" i="3"/>
  <c r="Y99" i="3" s="1"/>
  <c r="W133" i="3"/>
  <c r="W117" i="3"/>
  <c r="W2" i="3"/>
  <c r="W10" i="3"/>
  <c r="W129" i="3"/>
  <c r="W142" i="3"/>
  <c r="S92" i="3"/>
  <c r="W47" i="3"/>
  <c r="W80" i="3"/>
  <c r="W9" i="3"/>
  <c r="Y9" i="3" s="1"/>
  <c r="W104" i="3"/>
  <c r="W90" i="3"/>
  <c r="S145" i="3"/>
  <c r="W82" i="3"/>
  <c r="W107" i="3"/>
  <c r="S33" i="3"/>
  <c r="S137" i="3"/>
  <c r="S8" i="3"/>
  <c r="W29" i="3"/>
  <c r="S17" i="3"/>
  <c r="S110" i="3"/>
  <c r="W32" i="3"/>
  <c r="Y32" i="3" s="1"/>
  <c r="S67" i="3"/>
  <c r="S31" i="3"/>
  <c r="W34" i="3"/>
  <c r="Y34" i="3" s="1"/>
  <c r="S45" i="3"/>
  <c r="Y45" i="3" s="1"/>
  <c r="S86" i="3"/>
  <c r="Y86" i="3" s="1"/>
  <c r="W52" i="3"/>
  <c r="Y52" i="3" s="1"/>
  <c r="W26" i="1"/>
  <c r="W122" i="1"/>
  <c r="S38" i="1"/>
  <c r="S80" i="1"/>
  <c r="S2" i="1"/>
  <c r="W59" i="1"/>
  <c r="W89" i="1"/>
  <c r="W18" i="1"/>
  <c r="W21" i="1"/>
  <c r="W72" i="1"/>
  <c r="W37" i="1"/>
  <c r="W76" i="1"/>
  <c r="W114" i="1"/>
  <c r="S45" i="1"/>
  <c r="S132" i="1"/>
  <c r="W95" i="1"/>
  <c r="W113" i="1"/>
  <c r="W5" i="1"/>
  <c r="W28" i="1"/>
  <c r="Y28" i="1" s="1"/>
  <c r="W22" i="1"/>
  <c r="Y22" i="1" s="1"/>
  <c r="W69" i="1"/>
  <c r="W111" i="1"/>
  <c r="W27" i="1"/>
  <c r="W12" i="1"/>
  <c r="S42" i="1"/>
  <c r="W3" i="1"/>
  <c r="S119" i="1"/>
  <c r="W11" i="1"/>
  <c r="S143" i="1"/>
  <c r="W65" i="1"/>
  <c r="S94" i="1"/>
  <c r="S49" i="1"/>
  <c r="Y49" i="1" s="1"/>
  <c r="S84" i="1"/>
  <c r="W144" i="1"/>
  <c r="W78" i="1"/>
  <c r="W35" i="1"/>
  <c r="Y35" i="1" s="1"/>
  <c r="W58" i="1"/>
  <c r="S123" i="1"/>
  <c r="Y123" i="1" s="1"/>
  <c r="W121" i="1"/>
  <c r="Y3" i="2"/>
  <c r="Y93" i="2"/>
  <c r="AB94" i="2" s="1"/>
  <c r="Y30" i="2"/>
  <c r="Y144" i="2"/>
  <c r="AB145" i="2" s="1"/>
  <c r="Y129" i="2"/>
  <c r="Y9" i="2"/>
  <c r="AB10" i="2" s="1"/>
  <c r="W59" i="3"/>
  <c r="S69" i="3"/>
  <c r="W74" i="3"/>
  <c r="Y74" i="3" s="1"/>
  <c r="S12" i="3"/>
  <c r="Y12" i="3" s="1"/>
  <c r="W102" i="1"/>
  <c r="S106" i="1"/>
  <c r="W115" i="1"/>
  <c r="S141" i="1"/>
  <c r="W36" i="1"/>
  <c r="W126" i="1"/>
  <c r="Y126" i="1" s="1"/>
  <c r="W61" i="1"/>
  <c r="S26" i="1"/>
  <c r="Y26" i="1" s="1"/>
  <c r="W145" i="1"/>
  <c r="W85" i="1"/>
  <c r="S62" i="1"/>
  <c r="W13" i="1"/>
  <c r="W73" i="1"/>
  <c r="W10" i="1"/>
  <c r="W16" i="1"/>
  <c r="W136" i="1"/>
  <c r="W105" i="1"/>
  <c r="W128" i="1"/>
  <c r="W47" i="1"/>
  <c r="S144" i="1"/>
  <c r="Y144" i="1" s="1"/>
  <c r="S51" i="1"/>
  <c r="W103" i="1"/>
  <c r="S112" i="1"/>
  <c r="Y111" i="3"/>
  <c r="Y105" i="3"/>
  <c r="S66" i="3"/>
  <c r="Y4" i="3"/>
  <c r="S43" i="3"/>
  <c r="S133" i="3"/>
  <c r="S13" i="3"/>
  <c r="Y13" i="3" s="1"/>
  <c r="S38" i="3"/>
  <c r="S44" i="3"/>
  <c r="Y44" i="3" s="1"/>
  <c r="Y7" i="3"/>
  <c r="Y123" i="3"/>
  <c r="W38" i="3"/>
  <c r="S11" i="3"/>
  <c r="S16" i="3"/>
  <c r="W42" i="3"/>
  <c r="W46" i="3"/>
  <c r="Y46" i="3" s="1"/>
  <c r="Z133" i="2"/>
  <c r="Z85" i="2"/>
  <c r="Y51" i="2"/>
  <c r="AB52" i="2" s="1"/>
  <c r="Y111" i="2"/>
  <c r="AB112" i="2" s="1"/>
  <c r="Y72" i="2"/>
  <c r="AB73" i="2" s="1"/>
  <c r="Y12" i="2"/>
  <c r="AB13" i="2" s="1"/>
  <c r="Y114" i="2"/>
  <c r="AB115" i="2" s="1"/>
  <c r="Y120" i="2"/>
  <c r="AB121" i="2" s="1"/>
  <c r="Y117" i="2"/>
  <c r="AB118" i="2" s="1"/>
  <c r="Y15" i="2"/>
  <c r="Z100" i="2"/>
  <c r="Y78" i="2"/>
  <c r="Y24" i="2"/>
  <c r="Y75" i="2"/>
  <c r="Y6" i="2"/>
  <c r="Y39" i="2"/>
  <c r="Z64" i="2"/>
  <c r="Z127" i="2"/>
  <c r="Z88" i="2"/>
  <c r="Z91" i="2"/>
  <c r="Z124" i="2"/>
  <c r="Z136" i="2"/>
  <c r="Y21" i="2"/>
  <c r="AB22" i="2" s="1"/>
  <c r="Y18" i="2"/>
  <c r="AB19" i="2" s="1"/>
  <c r="Z103" i="2"/>
  <c r="Z61" i="2"/>
  <c r="Y141" i="2"/>
  <c r="Z97" i="2"/>
  <c r="Z94" i="2"/>
  <c r="Y42" i="2"/>
  <c r="AB43" i="2" s="1"/>
  <c r="Z37" i="2"/>
  <c r="Z46" i="2"/>
  <c r="Z106" i="2"/>
  <c r="Z28" i="2"/>
  <c r="Z67" i="2"/>
  <c r="Z109" i="2"/>
  <c r="S121" i="3"/>
  <c r="Y121" i="3" s="1"/>
  <c r="Y96" i="3"/>
  <c r="W89" i="3"/>
  <c r="Y89" i="3" s="1"/>
  <c r="Y5" i="3"/>
  <c r="Y87" i="3"/>
  <c r="S42" i="3"/>
  <c r="S119" i="3"/>
  <c r="Y119" i="3" s="1"/>
  <c r="S47" i="3"/>
  <c r="S104" i="3"/>
  <c r="W77" i="3"/>
  <c r="Y77" i="3" s="1"/>
  <c r="S98" i="3"/>
  <c r="Y98" i="3" s="1"/>
  <c r="AB100" i="3" s="1"/>
  <c r="W106" i="3"/>
  <c r="Y106" i="3" s="1"/>
  <c r="S3" i="3"/>
  <c r="Y3" i="3" s="1"/>
  <c r="S55" i="3"/>
  <c r="S64" i="3"/>
  <c r="Y64" i="3" s="1"/>
  <c r="S139" i="3"/>
  <c r="Y139" i="3" s="1"/>
  <c r="W8" i="3"/>
  <c r="S117" i="3"/>
  <c r="Y117" i="3" s="1"/>
  <c r="S18" i="3"/>
  <c r="Y75" i="3"/>
  <c r="S107" i="3"/>
  <c r="S72" i="3"/>
  <c r="Y72" i="3" s="1"/>
  <c r="S48" i="3"/>
  <c r="Y48" i="3" s="1"/>
  <c r="S126" i="3"/>
  <c r="W145" i="3"/>
  <c r="W51" i="3"/>
  <c r="Y51" i="3" s="1"/>
  <c r="Y101" i="3"/>
  <c r="W55" i="3"/>
  <c r="S109" i="3"/>
  <c r="Y109" i="3" s="1"/>
  <c r="W131" i="3"/>
  <c r="S20" i="1"/>
  <c r="Y20" i="1" s="1"/>
  <c r="S115" i="1"/>
  <c r="W138" i="1"/>
  <c r="W133" i="1"/>
  <c r="W19" i="1"/>
  <c r="S17" i="1"/>
  <c r="S56" i="1"/>
  <c r="S120" i="1"/>
  <c r="W2" i="1"/>
  <c r="Y2" i="1" s="1"/>
  <c r="W118" i="1"/>
  <c r="S31" i="1"/>
  <c r="W39" i="1"/>
  <c r="Y39" i="1" s="1"/>
  <c r="S113" i="1"/>
  <c r="S27" i="1"/>
  <c r="S98" i="1"/>
  <c r="S56" i="3"/>
  <c r="Y56" i="3" s="1"/>
  <c r="S14" i="3"/>
  <c r="Y14" i="3" s="1"/>
  <c r="S6" i="3"/>
  <c r="S135" i="3"/>
  <c r="Y135" i="3" s="1"/>
  <c r="S85" i="3"/>
  <c r="Y85" i="3" s="1"/>
  <c r="W15" i="3"/>
  <c r="S130" i="3"/>
  <c r="Y130" i="3" s="1"/>
  <c r="Y116" i="3"/>
  <c r="AB118" i="3" s="1"/>
  <c r="Y60" i="3"/>
  <c r="W97" i="3"/>
  <c r="W17" i="3"/>
  <c r="W93" i="3"/>
  <c r="S53" i="3"/>
  <c r="W11" i="3"/>
  <c r="Y23" i="3"/>
  <c r="AB25" i="3" s="1"/>
  <c r="W62" i="3"/>
  <c r="W126" i="3"/>
  <c r="W50" i="3"/>
  <c r="Y50" i="3" s="1"/>
  <c r="Y100" i="3"/>
  <c r="W143" i="3"/>
  <c r="Y143" i="3" s="1"/>
  <c r="S37" i="3"/>
  <c r="Y37" i="3" s="1"/>
  <c r="S115" i="3"/>
  <c r="Y142" i="3"/>
  <c r="W92" i="3"/>
  <c r="Y92" i="3" s="1"/>
  <c r="W16" i="3"/>
  <c r="W53" i="3"/>
  <c r="W136" i="3"/>
  <c r="W83" i="3"/>
  <c r="Y95" i="3"/>
  <c r="S24" i="3"/>
  <c r="Y24" i="3" s="1"/>
  <c r="Y78" i="3"/>
  <c r="S79" i="3"/>
  <c r="Y79" i="3" s="1"/>
  <c r="Y2" i="3"/>
  <c r="Y54" i="3"/>
  <c r="W22" i="3"/>
  <c r="Y22" i="3" s="1"/>
  <c r="Y141" i="3"/>
  <c r="S129" i="3"/>
  <c r="Y129" i="3" s="1"/>
  <c r="AB130" i="3" s="1"/>
  <c r="Y49" i="3"/>
  <c r="S120" i="3"/>
  <c r="Y120" i="3" s="1"/>
  <c r="S29" i="3"/>
  <c r="Y82" i="3"/>
  <c r="Y102" i="3"/>
  <c r="W65" i="3"/>
  <c r="S21" i="3"/>
  <c r="Y21" i="3" s="1"/>
  <c r="Y10" i="3"/>
  <c r="Y84" i="3"/>
  <c r="W125" i="3"/>
  <c r="Y125" i="3" s="1"/>
  <c r="W66" i="3"/>
  <c r="W33" i="3"/>
  <c r="Y33" i="3" s="1"/>
  <c r="Y63" i="3"/>
  <c r="S65" i="3"/>
  <c r="S76" i="3"/>
  <c r="Y76" i="3" s="1"/>
  <c r="Y19" i="3"/>
  <c r="W67" i="3"/>
  <c r="Y67" i="3" s="1"/>
  <c r="W18" i="3"/>
  <c r="S59" i="3"/>
  <c r="S18" i="1"/>
  <c r="Y18" i="1" s="1"/>
  <c r="W106" i="1"/>
  <c r="S124" i="1"/>
  <c r="W70" i="1"/>
  <c r="W31" i="1"/>
  <c r="W84" i="1"/>
  <c r="S118" i="1"/>
  <c r="S117" i="1"/>
  <c r="S24" i="1"/>
  <c r="S53" i="1"/>
  <c r="S88" i="1"/>
  <c r="W112" i="1"/>
  <c r="W67" i="1"/>
  <c r="S70" i="1"/>
  <c r="S29" i="1"/>
  <c r="S103" i="1"/>
  <c r="S78" i="1"/>
  <c r="W23" i="1"/>
  <c r="W90" i="1"/>
  <c r="Y90" i="1" s="1"/>
  <c r="S68" i="1"/>
  <c r="S139" i="1"/>
  <c r="Y139" i="1" s="1"/>
  <c r="S92" i="1"/>
  <c r="W63" i="1"/>
  <c r="Y63" i="1" s="1"/>
  <c r="W53" i="1"/>
  <c r="W25" i="1"/>
  <c r="S111" i="1"/>
  <c r="W34" i="1"/>
  <c r="S95" i="1"/>
  <c r="S102" i="1"/>
  <c r="W110" i="1"/>
  <c r="W62" i="1"/>
  <c r="W9" i="1"/>
  <c r="S43" i="1"/>
  <c r="W98" i="1"/>
  <c r="S32" i="1"/>
  <c r="Y32" i="1" s="1"/>
  <c r="S81" i="1"/>
  <c r="S50" i="1"/>
  <c r="S8" i="1"/>
  <c r="S89" i="1"/>
  <c r="Y89" i="1" s="1"/>
  <c r="Y77" i="1"/>
  <c r="W14" i="1"/>
  <c r="S67" i="1"/>
  <c r="W45" i="1"/>
  <c r="W46" i="1"/>
  <c r="S9" i="1"/>
  <c r="S15" i="1"/>
  <c r="S47" i="1"/>
  <c r="W94" i="1"/>
  <c r="W24" i="1"/>
  <c r="W99" i="1"/>
  <c r="W108" i="1"/>
  <c r="W107" i="1"/>
  <c r="S86" i="1"/>
  <c r="W41" i="1"/>
  <c r="S54" i="1"/>
  <c r="S82" i="1"/>
  <c r="W140" i="1"/>
  <c r="Y140" i="1" s="1"/>
  <c r="S101" i="1"/>
  <c r="Y101" i="1" s="1"/>
  <c r="W100" i="1"/>
  <c r="W38" i="1"/>
  <c r="Y38" i="1" s="1"/>
  <c r="S73" i="1"/>
  <c r="S57" i="1"/>
  <c r="W143" i="1"/>
  <c r="W50" i="1"/>
  <c r="W6" i="1"/>
  <c r="S59" i="1"/>
  <c r="S69" i="1"/>
  <c r="S104" i="1"/>
  <c r="S91" i="1"/>
  <c r="Y91" i="1" s="1"/>
  <c r="S93" i="1"/>
  <c r="Y93" i="1" s="1"/>
  <c r="S66" i="1"/>
  <c r="Y66" i="1" s="1"/>
  <c r="W116" i="1"/>
  <c r="S100" i="1"/>
  <c r="S97" i="1"/>
  <c r="W51" i="1"/>
  <c r="S136" i="1"/>
  <c r="S60" i="1"/>
  <c r="W15" i="1"/>
  <c r="S128" i="1"/>
  <c r="S122" i="1"/>
  <c r="Y122" i="1" s="1"/>
  <c r="W55" i="1"/>
  <c r="S3" i="1"/>
  <c r="S16" i="1"/>
  <c r="S125" i="1"/>
  <c r="W56" i="1"/>
  <c r="S7" i="1"/>
  <c r="Y7" i="1" s="1"/>
  <c r="W80" i="1"/>
  <c r="Y80" i="1" s="1"/>
  <c r="S133" i="1"/>
  <c r="S96" i="1"/>
  <c r="W52" i="1"/>
  <c r="W17" i="1"/>
  <c r="S134" i="1"/>
  <c r="Y134" i="1" s="1"/>
  <c r="W8" i="1"/>
  <c r="S131" i="1"/>
  <c r="S10" i="1"/>
  <c r="W30" i="1"/>
  <c r="W132" i="1"/>
  <c r="S76" i="1"/>
  <c r="S6" i="1"/>
  <c r="S64" i="1"/>
  <c r="Y64" i="1" s="1"/>
  <c r="W60" i="1"/>
  <c r="S114" i="1"/>
  <c r="W4" i="1"/>
  <c r="S74" i="1"/>
  <c r="Y74" i="1" s="1"/>
  <c r="S129" i="1"/>
  <c r="S55" i="1"/>
  <c r="W92" i="1"/>
  <c r="Y92" i="1" s="1"/>
  <c r="W33" i="1"/>
  <c r="S65" i="1"/>
  <c r="W82" i="1"/>
  <c r="W29" i="1"/>
  <c r="S4" i="1"/>
  <c r="S14" i="1"/>
  <c r="W40" i="1"/>
  <c r="Y40" i="1" s="1"/>
  <c r="Y137" i="1"/>
  <c r="S19" i="1"/>
  <c r="W125" i="1"/>
  <c r="W48" i="1"/>
  <c r="S85" i="1"/>
  <c r="S61" i="1"/>
  <c r="S37" i="1"/>
  <c r="Y37" i="1" s="1"/>
  <c r="S23" i="1"/>
  <c r="W129" i="1"/>
  <c r="S44" i="1"/>
  <c r="Y44" i="1" s="1"/>
  <c r="S75" i="1"/>
  <c r="Y75" i="1" s="1"/>
  <c r="S83" i="1"/>
  <c r="Y83" i="1" s="1"/>
  <c r="W119" i="1"/>
  <c r="S21" i="1"/>
  <c r="Y21" i="1" s="1"/>
  <c r="S87" i="1"/>
  <c r="S108" i="1"/>
  <c r="S11" i="1"/>
  <c r="S25" i="1"/>
  <c r="S142" i="1"/>
  <c r="Y142" i="1" s="1"/>
  <c r="S13" i="1"/>
  <c r="S46" i="1"/>
  <c r="S41" i="1"/>
  <c r="S110" i="1"/>
  <c r="S5" i="1"/>
  <c r="S36" i="1"/>
  <c r="S109" i="1"/>
  <c r="S116" i="1"/>
  <c r="W97" i="1"/>
  <c r="W130" i="1"/>
  <c r="Y130" i="1" s="1"/>
  <c r="S99" i="1"/>
  <c r="W120" i="1"/>
  <c r="W71" i="1"/>
  <c r="W87" i="1"/>
  <c r="S71" i="1"/>
  <c r="S135" i="1"/>
  <c r="Y135" i="1" s="1"/>
  <c r="S107" i="1"/>
  <c r="W96" i="1"/>
  <c r="S121" i="1"/>
  <c r="S105" i="1"/>
  <c r="W109" i="1"/>
  <c r="W88" i="1"/>
  <c r="S33" i="1"/>
  <c r="S30" i="1"/>
  <c r="W141" i="1"/>
  <c r="W42" i="1"/>
  <c r="Y42" i="1" s="1"/>
  <c r="W68" i="1"/>
  <c r="W57" i="1"/>
  <c r="S58" i="1"/>
  <c r="W81" i="1"/>
  <c r="Y134" i="3"/>
  <c r="S61" i="3"/>
  <c r="Y61" i="3" s="1"/>
  <c r="S93" i="3"/>
  <c r="S122" i="3"/>
  <c r="Y122" i="3" s="1"/>
  <c r="AB124" i="3" s="1"/>
  <c r="Y132" i="3"/>
  <c r="Y31" i="3"/>
  <c r="Y124" i="3"/>
  <c r="S62" i="3"/>
  <c r="Y113" i="3"/>
  <c r="Y138" i="3"/>
  <c r="Y103" i="3"/>
  <c r="Y27" i="3"/>
  <c r="AB28" i="3" s="1"/>
  <c r="Y20" i="3"/>
  <c r="AB22" i="3" s="1"/>
  <c r="S90" i="3"/>
  <c r="Y90" i="3" s="1"/>
  <c r="Y41" i="3"/>
  <c r="Y80" i="3"/>
  <c r="AB82" i="3" s="1"/>
  <c r="Y68" i="3"/>
  <c r="Y35" i="3"/>
  <c r="AB37" i="3" s="1"/>
  <c r="W114" i="3"/>
  <c r="Y114" i="3" s="1"/>
  <c r="Y131" i="3"/>
  <c r="W88" i="3"/>
  <c r="Y88" i="3" s="1"/>
  <c r="Z88" i="3" s="1"/>
  <c r="Y40" i="3"/>
  <c r="Y107" i="3"/>
  <c r="AB109" i="3" s="1"/>
  <c r="W6" i="3"/>
  <c r="Y104" i="3"/>
  <c r="AB106" i="3" s="1"/>
  <c r="Y110" i="3"/>
  <c r="AB112" i="3" s="1"/>
  <c r="Y91" i="3"/>
  <c r="Y73" i="3"/>
  <c r="S79" i="1"/>
  <c r="S52" i="1"/>
  <c r="S48" i="1"/>
  <c r="S138" i="1"/>
  <c r="S145" i="1"/>
  <c r="W104" i="1"/>
  <c r="W124" i="1"/>
  <c r="S72" i="1"/>
  <c r="Y72" i="1" s="1"/>
  <c r="W43" i="1"/>
  <c r="S12" i="1"/>
  <c r="S34" i="1"/>
  <c r="W117" i="1"/>
  <c r="W86" i="1"/>
  <c r="W79" i="1"/>
  <c r="W54" i="1"/>
  <c r="W127" i="1"/>
  <c r="Y127" i="1" s="1"/>
  <c r="W131" i="1"/>
  <c r="Z76" i="2" l="1"/>
  <c r="AB76" i="2"/>
  <c r="Z58" i="2"/>
  <c r="AB58" i="2"/>
  <c r="Z25" i="2"/>
  <c r="AB25" i="2"/>
  <c r="Z79" i="2"/>
  <c r="AB79" i="2"/>
  <c r="Z130" i="2"/>
  <c r="AB130" i="2"/>
  <c r="Z49" i="2"/>
  <c r="AB49" i="2"/>
  <c r="Z82" i="2"/>
  <c r="AB82" i="2"/>
  <c r="Z16" i="2"/>
  <c r="AB16" i="2"/>
  <c r="Z31" i="2"/>
  <c r="AB31" i="2"/>
  <c r="Z34" i="2"/>
  <c r="AB34" i="2"/>
  <c r="Z40" i="2"/>
  <c r="AB40" i="2"/>
  <c r="Z4" i="2"/>
  <c r="AB4" i="2"/>
  <c r="Z7" i="2"/>
  <c r="AB7" i="2"/>
  <c r="Z55" i="2"/>
  <c r="AB55" i="2"/>
  <c r="AB46" i="3"/>
  <c r="AB73" i="3"/>
  <c r="AB76" i="3"/>
  <c r="AB103" i="3"/>
  <c r="AB91" i="3"/>
  <c r="AB88" i="3"/>
  <c r="Y69" i="3"/>
  <c r="AB79" i="3"/>
  <c r="AB70" i="3"/>
  <c r="AB136" i="3"/>
  <c r="AB145" i="3"/>
  <c r="Y137" i="3"/>
  <c r="AB139" i="3" s="1"/>
  <c r="AB115" i="3"/>
  <c r="AB52" i="3"/>
  <c r="AB121" i="3"/>
  <c r="AB142" i="3"/>
  <c r="AB133" i="3"/>
  <c r="AB4" i="3"/>
  <c r="Y16" i="3"/>
  <c r="AB58" i="3"/>
  <c r="AB34" i="3"/>
  <c r="AB40" i="1"/>
  <c r="AB37" i="1"/>
  <c r="AB142" i="1"/>
  <c r="AB22" i="1"/>
  <c r="AB139" i="1"/>
  <c r="AB76" i="1"/>
  <c r="AB124" i="1"/>
  <c r="AB82" i="1"/>
  <c r="AB91" i="1"/>
  <c r="Y8" i="3"/>
  <c r="AB10" i="3" s="1"/>
  <c r="Z10" i="3"/>
  <c r="Y15" i="3"/>
  <c r="Z16" i="3" s="1"/>
  <c r="Y83" i="3"/>
  <c r="AB85" i="3" s="1"/>
  <c r="Y136" i="3"/>
  <c r="Y43" i="3"/>
  <c r="Z145" i="2"/>
  <c r="Z52" i="2"/>
  <c r="Z115" i="2"/>
  <c r="Z118" i="2"/>
  <c r="Z121" i="2"/>
  <c r="Y17" i="3"/>
  <c r="AB19" i="3" s="1"/>
  <c r="Y97" i="3"/>
  <c r="AB97" i="3" s="1"/>
  <c r="Y47" i="3"/>
  <c r="AB49" i="3" s="1"/>
  <c r="Y115" i="3"/>
  <c r="Z115" i="3" s="1"/>
  <c r="Y145" i="3"/>
  <c r="Z145" i="3" s="1"/>
  <c r="Y133" i="3"/>
  <c r="Y66" i="3"/>
  <c r="Y29" i="3"/>
  <c r="AB31" i="3" s="1"/>
  <c r="Y62" i="3"/>
  <c r="AB64" i="3" s="1"/>
  <c r="Y55" i="3"/>
  <c r="Y126" i="3"/>
  <c r="Z127" i="3" s="1"/>
  <c r="Y59" i="3"/>
  <c r="AB61" i="3" s="1"/>
  <c r="Y136" i="1"/>
  <c r="AB136" i="1" s="1"/>
  <c r="Y102" i="1"/>
  <c r="Y145" i="1"/>
  <c r="Y59" i="1"/>
  <c r="Y105" i="1"/>
  <c r="Y143" i="1"/>
  <c r="AB145" i="1" s="1"/>
  <c r="Y58" i="1"/>
  <c r="Y11" i="1"/>
  <c r="Y76" i="1"/>
  <c r="Y69" i="1"/>
  <c r="Y45" i="1"/>
  <c r="AB46" i="1" s="1"/>
  <c r="Y95" i="1"/>
  <c r="Y132" i="1"/>
  <c r="Y27" i="1"/>
  <c r="AB28" i="1" s="1"/>
  <c r="Y111" i="1"/>
  <c r="Y12" i="1"/>
  <c r="Y114" i="1"/>
  <c r="Y65" i="1"/>
  <c r="Y94" i="1"/>
  <c r="AB94" i="1" s="1"/>
  <c r="Y78" i="1"/>
  <c r="AB79" i="1" s="1"/>
  <c r="Y119" i="1"/>
  <c r="Y3" i="1"/>
  <c r="AB4" i="1" s="1"/>
  <c r="Y103" i="1"/>
  <c r="AB103" i="1" s="1"/>
  <c r="Y138" i="1"/>
  <c r="Y113" i="1"/>
  <c r="Y121" i="1"/>
  <c r="Y5" i="1"/>
  <c r="Y84" i="1"/>
  <c r="AB85" i="1" s="1"/>
  <c r="Y61" i="1"/>
  <c r="Y62" i="1"/>
  <c r="Y133" i="1"/>
  <c r="Y106" i="1"/>
  <c r="Y115" i="1"/>
  <c r="Y85" i="1"/>
  <c r="Y141" i="1"/>
  <c r="Z142" i="1" s="1"/>
  <c r="Z10" i="2"/>
  <c r="Y11" i="3"/>
  <c r="AB13" i="3" s="1"/>
  <c r="Z142" i="3"/>
  <c r="Y38" i="3"/>
  <c r="AB40" i="3" s="1"/>
  <c r="Y42" i="3"/>
  <c r="AB43" i="3" s="1"/>
  <c r="Y31" i="1"/>
  <c r="Y70" i="1"/>
  <c r="Y47" i="1"/>
  <c r="Y98" i="1"/>
  <c r="Y16" i="1"/>
  <c r="Y107" i="1"/>
  <c r="AB109" i="1" s="1"/>
  <c r="Y120" i="1"/>
  <c r="Y36" i="1"/>
  <c r="Z37" i="1" s="1"/>
  <c r="Y10" i="1"/>
  <c r="Y51" i="1"/>
  <c r="Y108" i="1"/>
  <c r="Y34" i="1"/>
  <c r="Y99" i="1"/>
  <c r="Y6" i="1"/>
  <c r="Y13" i="1"/>
  <c r="Y4" i="1"/>
  <c r="Y17" i="1"/>
  <c r="Y43" i="1"/>
  <c r="Y29" i="1"/>
  <c r="Y56" i="1"/>
  <c r="Y128" i="1"/>
  <c r="Y73" i="1"/>
  <c r="Y129" i="1"/>
  <c r="Y81" i="1"/>
  <c r="Y19" i="1"/>
  <c r="Z19" i="1" s="1"/>
  <c r="Y112" i="1"/>
  <c r="Y18" i="3"/>
  <c r="Y53" i="3"/>
  <c r="AB55" i="3" s="1"/>
  <c r="Z46" i="3"/>
  <c r="Z73" i="2"/>
  <c r="Z112" i="2"/>
  <c r="Z13" i="2"/>
  <c r="Z43" i="2"/>
  <c r="Z19" i="2"/>
  <c r="Z22" i="2"/>
  <c r="Z100" i="3"/>
  <c r="Z49" i="3"/>
  <c r="Z79" i="3"/>
  <c r="Z97" i="3"/>
  <c r="Z103" i="3"/>
  <c r="Z76" i="3"/>
  <c r="Y82" i="1"/>
  <c r="Y67" i="1"/>
  <c r="Y118" i="1"/>
  <c r="Y9" i="1"/>
  <c r="Y25" i="1"/>
  <c r="Z136" i="3"/>
  <c r="Z121" i="3"/>
  <c r="Y65" i="3"/>
  <c r="Y6" i="3"/>
  <c r="Z7" i="3" s="1"/>
  <c r="Z130" i="3"/>
  <c r="Z52" i="3"/>
  <c r="Z25" i="3"/>
  <c r="Y93" i="3"/>
  <c r="AB94" i="3" s="1"/>
  <c r="Y124" i="1"/>
  <c r="Y96" i="1"/>
  <c r="Y125" i="1"/>
  <c r="Y24" i="1"/>
  <c r="Y53" i="1"/>
  <c r="Y97" i="1"/>
  <c r="Y117" i="1"/>
  <c r="Y30" i="1"/>
  <c r="Y131" i="1"/>
  <c r="Y50" i="1"/>
  <c r="AB52" i="1" s="1"/>
  <c r="Y104" i="1"/>
  <c r="Y88" i="1"/>
  <c r="Y116" i="1"/>
  <c r="Y41" i="1"/>
  <c r="AB43" i="1" s="1"/>
  <c r="Y8" i="1"/>
  <c r="AB10" i="1" s="1"/>
  <c r="Y57" i="1"/>
  <c r="Y100" i="1"/>
  <c r="Y110" i="1"/>
  <c r="Y68" i="1"/>
  <c r="AB70" i="1" s="1"/>
  <c r="Y23" i="1"/>
  <c r="Y46" i="1"/>
  <c r="Y60" i="1"/>
  <c r="Y86" i="1"/>
  <c r="AB88" i="1" s="1"/>
  <c r="Y54" i="1"/>
  <c r="Z136" i="1"/>
  <c r="Y14" i="1"/>
  <c r="Y55" i="1"/>
  <c r="Y15" i="1"/>
  <c r="Y71" i="1"/>
  <c r="Y79" i="1"/>
  <c r="Z79" i="1" s="1"/>
  <c r="Z40" i="1"/>
  <c r="Y48" i="1"/>
  <c r="Y52" i="1"/>
  <c r="Y33" i="1"/>
  <c r="AB34" i="1" s="1"/>
  <c r="Z22" i="1"/>
  <c r="Y87" i="1"/>
  <c r="Z76" i="1"/>
  <c r="Y109" i="1"/>
  <c r="Z124" i="3"/>
  <c r="Z58" i="3"/>
  <c r="Z34" i="3"/>
  <c r="Z139" i="3"/>
  <c r="Z4" i="3"/>
  <c r="Z82" i="3"/>
  <c r="Z106" i="3"/>
  <c r="Z118" i="3"/>
  <c r="Z133" i="3"/>
  <c r="Z28" i="3"/>
  <c r="Z70" i="3"/>
  <c r="Z112" i="3"/>
  <c r="Z73" i="3"/>
  <c r="Z22" i="3"/>
  <c r="Z40" i="3"/>
  <c r="Z91" i="3"/>
  <c r="Z109" i="3"/>
  <c r="Z37" i="3"/>
  <c r="Z115" i="1"/>
  <c r="Z13" i="3" l="1"/>
  <c r="Z64" i="3"/>
  <c r="AB7" i="3"/>
  <c r="Z85" i="3"/>
  <c r="AB16" i="3"/>
  <c r="AB127" i="3"/>
  <c r="AB67" i="3"/>
  <c r="Z61" i="3"/>
  <c r="AB130" i="1"/>
  <c r="AB121" i="1"/>
  <c r="AB55" i="1"/>
  <c r="AB58" i="1"/>
  <c r="AB100" i="1"/>
  <c r="AB97" i="1"/>
  <c r="AB61" i="1"/>
  <c r="Z145" i="1"/>
  <c r="AB73" i="1"/>
  <c r="AB31" i="1"/>
  <c r="AB7" i="1"/>
  <c r="AB106" i="1"/>
  <c r="Z127" i="1"/>
  <c r="AB127" i="1"/>
  <c r="AB67" i="1"/>
  <c r="AB25" i="1"/>
  <c r="AB112" i="1"/>
  <c r="AB19" i="1"/>
  <c r="AB115" i="1"/>
  <c r="Z64" i="1"/>
  <c r="AB64" i="1"/>
  <c r="AB118" i="1"/>
  <c r="AB49" i="1"/>
  <c r="AB16" i="1"/>
  <c r="AB133" i="1"/>
  <c r="AB13" i="1"/>
  <c r="Z31" i="3"/>
  <c r="Z43" i="3"/>
  <c r="Z19" i="3"/>
  <c r="Z55" i="3"/>
  <c r="Z61" i="1"/>
  <c r="Z70" i="1"/>
  <c r="Z121" i="1"/>
  <c r="Z13" i="1"/>
  <c r="Z103" i="1"/>
  <c r="Z46" i="1"/>
  <c r="Z4" i="1"/>
  <c r="Z94" i="1"/>
  <c r="Z139" i="1"/>
  <c r="Z67" i="1"/>
  <c r="Z124" i="1"/>
  <c r="Z31" i="1"/>
  <c r="Z133" i="1"/>
  <c r="Z7" i="1"/>
  <c r="Z16" i="1"/>
  <c r="Z82" i="1"/>
  <c r="Z25" i="1"/>
  <c r="Z52" i="1"/>
  <c r="Z118" i="1"/>
  <c r="Z106" i="1"/>
  <c r="Z130" i="1"/>
  <c r="Z100" i="1"/>
  <c r="Z10" i="1"/>
  <c r="Z43" i="1"/>
  <c r="Z94" i="3"/>
  <c r="Z67" i="3"/>
  <c r="Z97" i="1"/>
  <c r="Z73" i="1"/>
  <c r="Z28" i="1"/>
  <c r="Z85" i="1"/>
  <c r="Z55" i="1"/>
  <c r="Z91" i="1"/>
  <c r="Z109" i="1"/>
  <c r="Z112" i="1"/>
  <c r="Z58" i="1"/>
  <c r="Z88" i="1"/>
  <c r="Z34" i="1"/>
  <c r="Z49" i="1"/>
</calcChain>
</file>

<file path=xl/sharedStrings.xml><?xml version="1.0" encoding="utf-8"?>
<sst xmlns="http://schemas.openxmlformats.org/spreadsheetml/2006/main" count="678" uniqueCount="56">
  <si>
    <t>24h YFP/mL</t>
  </si>
  <si>
    <t>24h BFP/mL</t>
  </si>
  <si>
    <t>48h YFP/mL</t>
  </si>
  <si>
    <t>48h BFP/mL</t>
  </si>
  <si>
    <t>Final ratio</t>
  </si>
  <si>
    <t>Ratio intital</t>
  </si>
  <si>
    <t>ln final</t>
  </si>
  <si>
    <t>lninital</t>
  </si>
  <si>
    <t>Selection coefficient</t>
  </si>
  <si>
    <t>Inital conc</t>
  </si>
  <si>
    <t>Final conc</t>
  </si>
  <si>
    <t>ln (final/inital)/ln2</t>
  </si>
  <si>
    <t>selection coefficent/gen</t>
  </si>
  <si>
    <t>Mean</t>
  </si>
  <si>
    <t>[CTX] ug/mL</t>
  </si>
  <si>
    <t>Replicate</t>
  </si>
  <si>
    <t>Tem1</t>
  </si>
  <si>
    <t>M182T</t>
  </si>
  <si>
    <t>E104K</t>
  </si>
  <si>
    <t>G238S</t>
  </si>
  <si>
    <t>E104K M182T</t>
  </si>
  <si>
    <t>M182T G238S</t>
  </si>
  <si>
    <t>E104K G238S</t>
  </si>
  <si>
    <t>E104K M182T G238S</t>
  </si>
  <si>
    <t>0h Bfp/mL</t>
  </si>
  <si>
    <t xml:space="preserve">0h YFP/mL </t>
  </si>
  <si>
    <t>0h YFP/mL (diluted)</t>
  </si>
  <si>
    <t>0h BFP/mL (diluted)</t>
  </si>
  <si>
    <t>24h YFP/mL (diluted)</t>
  </si>
  <si>
    <t>24h BFP/mL (diluted)</t>
  </si>
  <si>
    <t>48h YFP/mL (diluted)</t>
  </si>
  <si>
    <t>48h BFP/mL (diluted)</t>
  </si>
  <si>
    <t>Standard dev.</t>
  </si>
  <si>
    <t>CTX</t>
  </si>
  <si>
    <t xml:space="preserve">0h BFP/colony </t>
  </si>
  <si>
    <t xml:space="preserve">0h YFP/colony </t>
  </si>
  <si>
    <t>24h YFP/colony</t>
  </si>
  <si>
    <t>24h BFP/colony</t>
  </si>
  <si>
    <t>48h YFP/colony</t>
  </si>
  <si>
    <t>Mean corrected to Tem1</t>
  </si>
  <si>
    <t>0h BFP/uL (diluted)</t>
  </si>
  <si>
    <t>0h YFP/uL(diluted)</t>
  </si>
  <si>
    <t>0h YFP/uL (diluted)</t>
  </si>
  <si>
    <t>48h BFP/colony (diluted)</t>
  </si>
  <si>
    <t>0h BFP/colony</t>
  </si>
  <si>
    <t>BFP Genotype</t>
  </si>
  <si>
    <r>
      <t>Sheet</t>
    </r>
    <r>
      <rPr>
        <sz val="12"/>
        <color theme="1"/>
        <rFont val="Calibri"/>
        <family val="2"/>
        <scheme val="minor"/>
      </rPr>
      <t>   </t>
    </r>
  </si>
  <si>
    <t>Description</t>
  </si>
  <si>
    <t>a) Liquid fitness assays 24 hrs</t>
  </si>
  <si>
    <t>b) Liquid fitness assays 48 hrs</t>
  </si>
  <si>
    <t>c) Colony fitness assays 24 hrs</t>
  </si>
  <si>
    <t>d) Colony fitness assays 48 hrs</t>
  </si>
  <si>
    <t>Raw cell counts taken by flow cytometry and subsequent calculations of selection coefficients (SC) presented in figure 2 and supplementary figure S1 of this manuscript. This sheet presents the SC of pairwise-competed genotypes measured at 0 and 24 hours in liquid media with a range of CTX concentrations.</t>
  </si>
  <si>
    <t>Raw cell counts taken by flow cytometry and subsequent calculations of selection coefficients (SC) presented in figure 2 and supplementary figure S1 of this manuscript. This sheet presents the SC of pairwise-competed genotypes measured at 0 and 48 hours in liquid media with a range of CTX concentrations.</t>
  </si>
  <si>
    <t>Raw cell counts taken by flow cytometry and subsequent calculations of selection coefficients (SC) presented in figure 2 and supplementary figure S1 of this manuscript. This sheet presents the SC of pairwise-competed genotypes measured at 0 and 24 hours in solid media with a range of CTX concentrations.</t>
  </si>
  <si>
    <t>Raw cell counts taken by flow cytometry and subsequent calculations of selection coefficients (SC) presented in figure 2 and supplementary figure S1 of this manuscript. This sheet presents the SC of pairwise-competed genotypes measured at 0 and 48 hours in solid media with a range of CTX concentrations.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</si>
</sst>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"/>
      <name val="Arial"/>
      <family val="2"/>
    </font>
    <font>
      <sz val="8.5"/>
      <color theme="1"/>
      <name val="Arial"/>
      <family val="2"/>
    </font>
    <font>
      <sz val="8.5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Border="1" applyAlignment="1">
      <alignment vertical="center"/>
    </xf>
    <xf numFmtId="4" fontId="1" fillId="0" borderId="0" xfId="0" applyNumberFormat="1" applyFont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1" fillId="0" borderId="0" xfId="0" applyNumberFormat="1" applyFont="1"/>
    <xf numFmtId="2" fontId="1" fillId="0" borderId="0" xfId="0" applyNumberFormat="1" applyFont="1"/>
    <xf numFmtId="0" fontId="2" fillId="0" borderId="0" xfId="0" applyNumberFormat="1" applyFont="1" applyBorder="1" applyAlignment="1">
      <alignment vertical="center"/>
    </xf>
    <xf numFmtId="0" fontId="5" fillId="0" borderId="0" xfId="0" applyFont="1"/>
    <xf numFmtId="0" fontId="6" fillId="0" borderId="0" xfId="0" applyFont="1" applyFill="1" applyBorder="1"/>
    <xf numFmtId="0" fontId="6" fillId="0" borderId="0" xfId="0" applyFont="1"/>
    <xf numFmtId="0" fontId="6" fillId="0" borderId="0" xfId="0" applyNumberFormat="1" applyFont="1"/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302C3-6574-AD42-8F45-7948F2D7EC3C}">
  <dimension ref="A1:B5"/>
  <sheetViews>
    <sheetView workbookViewId="0">
      <selection activeCell="F17" sqref="F17"/>
    </sheetView>
  </sheetViews>
  <sheetFormatPr baseColWidth="10" defaultRowHeight="16" x14ac:dyDescent="0.2"/>
  <cols>
    <col min="1" max="1" width="27.5" customWidth="1"/>
  </cols>
  <sheetData>
    <row r="1" spans="1:2" x14ac:dyDescent="0.2">
      <c r="A1" s="12" t="s">
        <v>46</v>
      </c>
      <c r="B1" s="12" t="s">
        <v>47</v>
      </c>
    </row>
    <row r="2" spans="1:2" x14ac:dyDescent="0.2">
      <c r="A2" t="s">
        <v>48</v>
      </c>
      <c r="B2" t="s">
        <v>52</v>
      </c>
    </row>
    <row r="3" spans="1:2" x14ac:dyDescent="0.2">
      <c r="A3" t="s">
        <v>49</v>
      </c>
      <c r="B3" t="s">
        <v>53</v>
      </c>
    </row>
    <row r="4" spans="1:2" x14ac:dyDescent="0.2">
      <c r="A4" t="s">
        <v>50</v>
      </c>
      <c r="B4" t="s">
        <v>54</v>
      </c>
    </row>
    <row r="5" spans="1:2" x14ac:dyDescent="0.2">
      <c r="A5" t="s">
        <v>51</v>
      </c>
      <c r="B5" t="s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53C97-09CB-3A4C-BE4A-2992A3A0C101}">
  <dimension ref="A1:AB145"/>
  <sheetViews>
    <sheetView tabSelected="1" workbookViewId="0">
      <selection activeCell="E4" sqref="E4"/>
    </sheetView>
  </sheetViews>
  <sheetFormatPr baseColWidth="10" defaultColWidth="16.1640625" defaultRowHeight="16" x14ac:dyDescent="0.2"/>
  <cols>
    <col min="1" max="2" width="16.1640625" style="1"/>
    <col min="3" max="3" width="10.33203125" style="2" customWidth="1"/>
    <col min="4" max="4" width="5.33203125" style="1" customWidth="1"/>
    <col min="5" max="5" width="20" style="1" customWidth="1"/>
    <col min="6" max="6" width="21.33203125" style="1" customWidth="1"/>
    <col min="7" max="7" width="21" style="1" customWidth="1"/>
    <col min="8" max="8" width="21.5" style="1" customWidth="1"/>
    <col min="9" max="24" width="16.1640625" style="1"/>
    <col min="25" max="25" width="24" style="1" customWidth="1"/>
    <col min="26" max="26" width="16.1640625" style="1"/>
    <col min="27" max="27" width="24.6640625" customWidth="1"/>
    <col min="28" max="16384" width="16.1640625" style="1"/>
  </cols>
  <sheetData>
    <row r="1" spans="1:28" s="14" customFormat="1" x14ac:dyDescent="0.2">
      <c r="A1" s="13" t="s">
        <v>45</v>
      </c>
      <c r="B1" s="14" t="s">
        <v>14</v>
      </c>
      <c r="C1" s="15" t="s">
        <v>15</v>
      </c>
      <c r="D1" s="16"/>
      <c r="E1" s="14" t="s">
        <v>26</v>
      </c>
      <c r="F1" s="14" t="s">
        <v>27</v>
      </c>
      <c r="G1" s="14" t="s">
        <v>28</v>
      </c>
      <c r="H1" s="14" t="s">
        <v>29</v>
      </c>
      <c r="J1" s="14" t="s">
        <v>25</v>
      </c>
      <c r="K1" s="14" t="s">
        <v>24</v>
      </c>
      <c r="L1" s="14" t="s">
        <v>0</v>
      </c>
      <c r="M1" s="14" t="s">
        <v>1</v>
      </c>
      <c r="O1" s="14" t="s">
        <v>4</v>
      </c>
      <c r="P1" s="14" t="s">
        <v>5</v>
      </c>
      <c r="Q1" s="14" t="s">
        <v>6</v>
      </c>
      <c r="R1" s="14" t="s">
        <v>7</v>
      </c>
      <c r="S1" s="14" t="s">
        <v>8</v>
      </c>
      <c r="U1" s="14" t="s">
        <v>9</v>
      </c>
      <c r="V1" s="14" t="s">
        <v>10</v>
      </c>
      <c r="W1" s="14" t="s">
        <v>11</v>
      </c>
      <c r="Y1" s="14" t="s">
        <v>12</v>
      </c>
      <c r="Z1" s="14" t="s">
        <v>13</v>
      </c>
      <c r="AA1" s="14" t="s">
        <v>39</v>
      </c>
      <c r="AB1" s="14" t="s">
        <v>32</v>
      </c>
    </row>
    <row r="2" spans="1:28" x14ac:dyDescent="0.2">
      <c r="A2" s="5" t="s">
        <v>16</v>
      </c>
      <c r="B2" s="1">
        <v>0</v>
      </c>
      <c r="C2" s="2">
        <v>1</v>
      </c>
      <c r="D2" s="5"/>
      <c r="E2" s="6">
        <v>197178.33</v>
      </c>
      <c r="F2" s="6">
        <v>172378.66</v>
      </c>
      <c r="G2" s="6">
        <v>1030500.12</v>
      </c>
      <c r="H2" s="6">
        <v>840500.06</v>
      </c>
      <c r="J2" s="1">
        <f t="shared" ref="J2:J33" si="0">E2*5</f>
        <v>985891.64999999991</v>
      </c>
      <c r="K2" s="1">
        <f t="shared" ref="K2:K33" si="1">F2*5</f>
        <v>861893.3</v>
      </c>
      <c r="L2" s="1">
        <f t="shared" ref="L2:L33" si="2">G2*500</f>
        <v>515250060</v>
      </c>
      <c r="M2" s="1">
        <f t="shared" ref="M2:M33" si="3">H2*500</f>
        <v>420250030</v>
      </c>
      <c r="O2" s="1">
        <f t="shared" ref="O2:O27" si="4">M2/L2</f>
        <v>0.81562344699193245</v>
      </c>
      <c r="P2" s="1">
        <f t="shared" ref="P2:P27" si="5">K2/J2</f>
        <v>0.87422720336458892</v>
      </c>
      <c r="Q2" s="1">
        <f t="shared" ref="Q2:Q27" si="6">LN(O2)</f>
        <v>-0.2038024925440855</v>
      </c>
      <c r="R2" s="1">
        <f t="shared" ref="R2:R27" si="7">LN(P2)</f>
        <v>-0.13441497902679569</v>
      </c>
      <c r="S2" s="1">
        <f t="shared" ref="S2:S27" si="8">Q2-R2</f>
        <v>-6.9387513517289806E-2</v>
      </c>
      <c r="U2" s="1">
        <f t="shared" ref="U2:U27" si="9">J2+K2</f>
        <v>1847784.95</v>
      </c>
      <c r="V2" s="1">
        <f t="shared" ref="V2:V27" si="10">L2+M2</f>
        <v>935500090</v>
      </c>
      <c r="W2" s="1">
        <f t="shared" ref="W2:W27" si="11">LN(V2/U2)/LN(2)</f>
        <v>8.9837971200986093</v>
      </c>
      <c r="Y2" s="1">
        <f t="shared" ref="Y2:Y27" si="12">S2/W2</f>
        <v>-7.7236287273290726E-3</v>
      </c>
    </row>
    <row r="3" spans="1:28" x14ac:dyDescent="0.2">
      <c r="A3" s="5" t="s">
        <v>16</v>
      </c>
      <c r="B3" s="1">
        <v>0</v>
      </c>
      <c r="C3" s="2">
        <v>2</v>
      </c>
      <c r="D3" s="7"/>
      <c r="E3" s="6">
        <v>209212.71</v>
      </c>
      <c r="F3" s="6">
        <v>199149.41</v>
      </c>
      <c r="G3" s="6">
        <v>1065696.8999999999</v>
      </c>
      <c r="H3" s="6">
        <v>978039.37</v>
      </c>
      <c r="J3" s="1">
        <f t="shared" si="0"/>
        <v>1046063.5499999999</v>
      </c>
      <c r="K3" s="1">
        <f t="shared" si="1"/>
        <v>995747.05</v>
      </c>
      <c r="L3" s="1">
        <f t="shared" si="2"/>
        <v>532848449.99999994</v>
      </c>
      <c r="M3" s="1">
        <f t="shared" si="3"/>
        <v>489019685</v>
      </c>
      <c r="O3" s="1">
        <f t="shared" si="4"/>
        <v>0.91774628414514492</v>
      </c>
      <c r="P3" s="1">
        <f t="shared" si="5"/>
        <v>0.95189919388740785</v>
      </c>
      <c r="Q3" s="1">
        <f t="shared" si="6"/>
        <v>-8.5834305488198134E-2</v>
      </c>
      <c r="R3" s="1">
        <f t="shared" si="7"/>
        <v>-4.9296138571114985E-2</v>
      </c>
      <c r="S3" s="1">
        <f t="shared" si="8"/>
        <v>-3.6538166917083149E-2</v>
      </c>
      <c r="U3" s="1">
        <f t="shared" si="9"/>
        <v>2041810.6</v>
      </c>
      <c r="V3" s="1">
        <f t="shared" si="10"/>
        <v>1021868135</v>
      </c>
      <c r="W3" s="1">
        <f t="shared" si="11"/>
        <v>8.967144276287943</v>
      </c>
      <c r="Y3" s="1">
        <f t="shared" si="12"/>
        <v>-4.0746714663331546E-3</v>
      </c>
    </row>
    <row r="4" spans="1:28" x14ac:dyDescent="0.2">
      <c r="A4" s="5" t="s">
        <v>16</v>
      </c>
      <c r="B4" s="1">
        <v>0</v>
      </c>
      <c r="C4" s="2">
        <v>3</v>
      </c>
      <c r="D4" s="8"/>
      <c r="E4" s="6">
        <v>274816.09999999998</v>
      </c>
      <c r="F4" s="6">
        <v>282924.07</v>
      </c>
      <c r="G4" s="1">
        <v>1027082.64</v>
      </c>
      <c r="H4" s="1">
        <v>954594.24</v>
      </c>
      <c r="J4" s="1">
        <f t="shared" si="0"/>
        <v>1374080.5</v>
      </c>
      <c r="K4" s="1">
        <f t="shared" si="1"/>
        <v>1414620.35</v>
      </c>
      <c r="L4" s="1">
        <f t="shared" si="2"/>
        <v>513541320</v>
      </c>
      <c r="M4" s="1">
        <f t="shared" si="3"/>
        <v>477297120</v>
      </c>
      <c r="O4" s="1">
        <f t="shared" si="4"/>
        <v>0.92942301118048298</v>
      </c>
      <c r="P4" s="1">
        <f t="shared" si="5"/>
        <v>1.0295032569052542</v>
      </c>
      <c r="Q4" s="1">
        <f t="shared" si="6"/>
        <v>-7.3191303459278559E-2</v>
      </c>
      <c r="R4" s="1">
        <f t="shared" si="7"/>
        <v>2.9076411060357413E-2</v>
      </c>
      <c r="S4" s="1">
        <f t="shared" si="8"/>
        <v>-0.10226771451963597</v>
      </c>
      <c r="U4" s="1">
        <f t="shared" si="9"/>
        <v>2788700.85</v>
      </c>
      <c r="V4" s="1">
        <f t="shared" si="10"/>
        <v>990838440</v>
      </c>
      <c r="W4" s="1">
        <f t="shared" si="11"/>
        <v>8.4729128477799165</v>
      </c>
      <c r="Y4" s="1">
        <f t="shared" si="12"/>
        <v>-1.2069959452779251E-2</v>
      </c>
      <c r="Z4" s="1">
        <f>AVERAGE(Y2:Y4)</f>
        <v>-7.9560865488138271E-3</v>
      </c>
      <c r="AA4">
        <f>Z4-Z$4</f>
        <v>0</v>
      </c>
      <c r="AB4" s="1">
        <f>_xlfn.STDEV.S(Y2:Y4)</f>
        <v>4.002709704141608E-3</v>
      </c>
    </row>
    <row r="5" spans="1:28" x14ac:dyDescent="0.2">
      <c r="A5" s="5" t="s">
        <v>17</v>
      </c>
      <c r="B5" s="1">
        <v>0</v>
      </c>
      <c r="C5" s="2">
        <v>1</v>
      </c>
      <c r="D5" s="5"/>
      <c r="E5" s="6">
        <v>177259.6</v>
      </c>
      <c r="F5" s="6">
        <v>175034.07</v>
      </c>
      <c r="G5" s="6">
        <v>637577.15</v>
      </c>
      <c r="H5" s="6">
        <v>607041.56000000006</v>
      </c>
      <c r="J5" s="1">
        <f t="shared" si="0"/>
        <v>886298</v>
      </c>
      <c r="K5" s="1">
        <f t="shared" si="1"/>
        <v>875170.35000000009</v>
      </c>
      <c r="L5" s="1">
        <f t="shared" si="2"/>
        <v>318788575</v>
      </c>
      <c r="M5" s="1">
        <f t="shared" si="3"/>
        <v>303520780</v>
      </c>
      <c r="O5" s="1">
        <f t="shared" si="4"/>
        <v>0.95210683130661133</v>
      </c>
      <c r="P5" s="1">
        <f t="shared" si="5"/>
        <v>0.98744479847635902</v>
      </c>
      <c r="Q5" s="1">
        <f t="shared" si="6"/>
        <v>-4.9078032727667933E-2</v>
      </c>
      <c r="R5" s="1">
        <f t="shared" si="7"/>
        <v>-1.2634684046443627E-2</v>
      </c>
      <c r="S5" s="1">
        <f t="shared" si="8"/>
        <v>-3.6443348681224307E-2</v>
      </c>
      <c r="U5" s="1">
        <f t="shared" si="9"/>
        <v>1761468.35</v>
      </c>
      <c r="V5" s="1">
        <f t="shared" si="10"/>
        <v>622309355</v>
      </c>
      <c r="W5" s="1">
        <f t="shared" si="11"/>
        <v>8.4647095710151987</v>
      </c>
      <c r="Y5" s="1">
        <f t="shared" si="12"/>
        <v>-4.3053277109486865E-3</v>
      </c>
    </row>
    <row r="6" spans="1:28" x14ac:dyDescent="0.2">
      <c r="A6" s="5" t="s">
        <v>17</v>
      </c>
      <c r="B6" s="1">
        <v>0</v>
      </c>
      <c r="C6" s="2">
        <v>2</v>
      </c>
      <c r="D6" s="7"/>
      <c r="E6" s="6">
        <v>230663.07</v>
      </c>
      <c r="F6" s="6">
        <v>220210.68</v>
      </c>
      <c r="G6" s="6">
        <v>1016716.98</v>
      </c>
      <c r="H6" s="6">
        <v>900560.12</v>
      </c>
      <c r="J6" s="1">
        <f t="shared" si="0"/>
        <v>1153315.3500000001</v>
      </c>
      <c r="K6" s="1">
        <f t="shared" si="1"/>
        <v>1101053.3999999999</v>
      </c>
      <c r="L6" s="1">
        <f t="shared" si="2"/>
        <v>508358490</v>
      </c>
      <c r="M6" s="1">
        <f t="shared" si="3"/>
        <v>450280060</v>
      </c>
      <c r="O6" s="1">
        <f t="shared" si="4"/>
        <v>0.8857530047349067</v>
      </c>
      <c r="P6" s="1">
        <f t="shared" si="5"/>
        <v>0.95468546395398257</v>
      </c>
      <c r="Q6" s="1">
        <f t="shared" si="6"/>
        <v>-0.12131714293645945</v>
      </c>
      <c r="R6" s="1">
        <f t="shared" si="7"/>
        <v>-4.6373349867622503E-2</v>
      </c>
      <c r="S6" s="1">
        <f t="shared" si="8"/>
        <v>-7.4943793068836945E-2</v>
      </c>
      <c r="U6" s="1">
        <f t="shared" si="9"/>
        <v>2254368.75</v>
      </c>
      <c r="V6" s="1">
        <f t="shared" si="10"/>
        <v>958638550</v>
      </c>
      <c r="W6" s="1">
        <f t="shared" si="11"/>
        <v>8.7321196280988271</v>
      </c>
      <c r="Y6" s="1">
        <f t="shared" si="12"/>
        <v>-8.5825431007240834E-3</v>
      </c>
    </row>
    <row r="7" spans="1:28" x14ac:dyDescent="0.2">
      <c r="A7" s="5" t="s">
        <v>17</v>
      </c>
      <c r="B7" s="1">
        <v>0</v>
      </c>
      <c r="C7" s="2">
        <v>3</v>
      </c>
      <c r="D7" s="8"/>
      <c r="E7" s="6">
        <v>273755.98</v>
      </c>
      <c r="F7" s="6">
        <v>266863.83</v>
      </c>
      <c r="G7" s="1">
        <v>1041091.31</v>
      </c>
      <c r="H7" s="1">
        <v>912617.25</v>
      </c>
      <c r="J7" s="1">
        <f t="shared" si="0"/>
        <v>1368779.9</v>
      </c>
      <c r="K7" s="1">
        <f t="shared" si="1"/>
        <v>1334319.1500000001</v>
      </c>
      <c r="L7" s="1">
        <f t="shared" si="2"/>
        <v>520545655</v>
      </c>
      <c r="M7" s="1">
        <f t="shared" si="3"/>
        <v>456308625</v>
      </c>
      <c r="O7" s="1">
        <f t="shared" si="4"/>
        <v>0.87659674154805889</v>
      </c>
      <c r="P7" s="1">
        <f t="shared" si="5"/>
        <v>0.97482374631597102</v>
      </c>
      <c r="Q7" s="1">
        <f t="shared" si="6"/>
        <v>-0.13170820815234177</v>
      </c>
      <c r="R7" s="1">
        <f t="shared" si="7"/>
        <v>-2.5498597334960228E-2</v>
      </c>
      <c r="S7" s="1">
        <f t="shared" si="8"/>
        <v>-0.10620961081738155</v>
      </c>
      <c r="U7" s="1">
        <f t="shared" si="9"/>
        <v>2703099.05</v>
      </c>
      <c r="V7" s="1">
        <f t="shared" si="10"/>
        <v>976854280</v>
      </c>
      <c r="W7" s="1">
        <f t="shared" si="11"/>
        <v>8.4973851795920972</v>
      </c>
      <c r="Y7" s="1">
        <f t="shared" si="12"/>
        <v>-1.249909337668508E-2</v>
      </c>
      <c r="Z7" s="1">
        <f>AVERAGE(Y5:Y7)</f>
        <v>-8.4623213961192833E-3</v>
      </c>
      <c r="AA7">
        <f t="shared" ref="AA7" si="13">Z7-Z$4</f>
        <v>-5.062348473054562E-4</v>
      </c>
      <c r="AB7" s="1">
        <f>_xlfn.STDEV.S(Y5:Y7)</f>
        <v>4.0982055695076743E-3</v>
      </c>
    </row>
    <row r="8" spans="1:28" x14ac:dyDescent="0.2">
      <c r="A8" s="5" t="s">
        <v>20</v>
      </c>
      <c r="B8" s="1">
        <v>0</v>
      </c>
      <c r="C8" s="2">
        <v>1</v>
      </c>
      <c r="D8" s="5"/>
      <c r="E8" s="6">
        <v>195639.59</v>
      </c>
      <c r="F8" s="6">
        <v>183489.55</v>
      </c>
      <c r="G8" s="6">
        <v>964162.05</v>
      </c>
      <c r="H8" s="6">
        <v>857211.91</v>
      </c>
      <c r="J8" s="1">
        <f t="shared" si="0"/>
        <v>978197.95</v>
      </c>
      <c r="K8" s="1">
        <f t="shared" si="1"/>
        <v>917447.75</v>
      </c>
      <c r="L8" s="1">
        <f t="shared" si="2"/>
        <v>482081025</v>
      </c>
      <c r="M8" s="1">
        <f t="shared" si="3"/>
        <v>428605955</v>
      </c>
      <c r="O8" s="1">
        <f t="shared" si="4"/>
        <v>0.88907451812690619</v>
      </c>
      <c r="P8" s="1">
        <f t="shared" si="5"/>
        <v>0.93789580115149496</v>
      </c>
      <c r="Q8" s="1">
        <f t="shared" si="6"/>
        <v>-0.1175742245661672</v>
      </c>
      <c r="R8" s="1">
        <f t="shared" si="7"/>
        <v>-6.4116422338876516E-2</v>
      </c>
      <c r="S8" s="1">
        <f t="shared" si="8"/>
        <v>-5.3457802227290685E-2</v>
      </c>
      <c r="U8" s="1">
        <f t="shared" si="9"/>
        <v>1895645.7</v>
      </c>
      <c r="V8" s="1">
        <f t="shared" si="10"/>
        <v>910686980</v>
      </c>
      <c r="W8" s="1">
        <f t="shared" si="11"/>
        <v>8.9081221011477982</v>
      </c>
      <c r="Y8" s="1">
        <f t="shared" si="12"/>
        <v>-6.0010181293319639E-3</v>
      </c>
    </row>
    <row r="9" spans="1:28" x14ac:dyDescent="0.2">
      <c r="A9" s="5" t="s">
        <v>20</v>
      </c>
      <c r="B9" s="1">
        <v>0</v>
      </c>
      <c r="C9" s="2">
        <v>2</v>
      </c>
      <c r="D9" s="7"/>
      <c r="E9" s="6">
        <v>222923.68</v>
      </c>
      <c r="F9" s="6">
        <v>217231.84</v>
      </c>
      <c r="G9" s="6">
        <v>958742.8</v>
      </c>
      <c r="H9" s="6">
        <v>877852.72</v>
      </c>
      <c r="J9" s="1">
        <f t="shared" si="0"/>
        <v>1114618.3999999999</v>
      </c>
      <c r="K9" s="1">
        <f t="shared" si="1"/>
        <v>1086159.2</v>
      </c>
      <c r="L9" s="1">
        <f t="shared" si="2"/>
        <v>479371400</v>
      </c>
      <c r="M9" s="1">
        <f t="shared" si="3"/>
        <v>438926360</v>
      </c>
      <c r="O9" s="1">
        <f t="shared" si="4"/>
        <v>0.91562900915657464</v>
      </c>
      <c r="P9" s="1">
        <f t="shared" si="5"/>
        <v>0.97446731545074083</v>
      </c>
      <c r="Q9" s="1">
        <f t="shared" si="6"/>
        <v>-8.8144008185253822E-2</v>
      </c>
      <c r="R9" s="1">
        <f t="shared" si="7"/>
        <v>-2.5864300411523378E-2</v>
      </c>
      <c r="S9" s="1">
        <f t="shared" si="8"/>
        <v>-6.2279707773730444E-2</v>
      </c>
      <c r="U9" s="1">
        <f t="shared" si="9"/>
        <v>2200777.5999999996</v>
      </c>
      <c r="V9" s="1">
        <f t="shared" si="10"/>
        <v>918297760</v>
      </c>
      <c r="W9" s="1">
        <f t="shared" si="11"/>
        <v>8.7048048554318775</v>
      </c>
      <c r="Y9" s="1">
        <f t="shared" si="12"/>
        <v>-7.1546357222318823E-3</v>
      </c>
    </row>
    <row r="10" spans="1:28" x14ac:dyDescent="0.2">
      <c r="A10" s="5" t="s">
        <v>20</v>
      </c>
      <c r="B10" s="1">
        <v>0</v>
      </c>
      <c r="C10" s="2">
        <v>3</v>
      </c>
      <c r="D10" s="8"/>
      <c r="E10" s="6">
        <v>271370.88</v>
      </c>
      <c r="F10" s="6">
        <v>267938.87</v>
      </c>
      <c r="G10" s="1">
        <v>1009328.37</v>
      </c>
      <c r="H10" s="1">
        <v>928765.26</v>
      </c>
      <c r="J10" s="1">
        <f t="shared" si="0"/>
        <v>1356854.4</v>
      </c>
      <c r="K10" s="1">
        <f t="shared" si="1"/>
        <v>1339694.3500000001</v>
      </c>
      <c r="L10" s="1">
        <f t="shared" si="2"/>
        <v>504664185</v>
      </c>
      <c r="M10" s="1">
        <f t="shared" si="3"/>
        <v>464382630</v>
      </c>
      <c r="O10" s="1">
        <f t="shared" si="4"/>
        <v>0.92018146681044943</v>
      </c>
      <c r="P10" s="1">
        <f t="shared" si="5"/>
        <v>0.9873530645587324</v>
      </c>
      <c r="Q10" s="1">
        <f t="shared" si="6"/>
        <v>-8.31843818564936E-2</v>
      </c>
      <c r="R10" s="1">
        <f t="shared" si="7"/>
        <v>-1.2727588661553569E-2</v>
      </c>
      <c r="S10" s="1">
        <f t="shared" si="8"/>
        <v>-7.0456793194940026E-2</v>
      </c>
      <c r="U10" s="1">
        <f t="shared" si="9"/>
        <v>2696548.75</v>
      </c>
      <c r="V10" s="1">
        <f t="shared" si="10"/>
        <v>969046815</v>
      </c>
      <c r="W10" s="1">
        <f t="shared" si="11"/>
        <v>8.4893084381309745</v>
      </c>
      <c r="Y10" s="1">
        <f t="shared" si="12"/>
        <v>-8.2994738273936431E-3</v>
      </c>
      <c r="Z10" s="1">
        <f>AVERAGE(Y8:Y10)</f>
        <v>-7.1517092263191639E-3</v>
      </c>
      <c r="AA10">
        <f t="shared" ref="AA10" si="14">Z10-Z$4</f>
        <v>8.0437732249466314E-4</v>
      </c>
      <c r="AB10" s="1">
        <f>_xlfn.STDEV.S(Y8:Y10)</f>
        <v>1.1492306436359046E-3</v>
      </c>
    </row>
    <row r="11" spans="1:28" x14ac:dyDescent="0.2">
      <c r="A11" s="5" t="s">
        <v>18</v>
      </c>
      <c r="B11" s="1">
        <v>0</v>
      </c>
      <c r="C11" s="2">
        <v>1</v>
      </c>
      <c r="D11" s="5"/>
      <c r="E11" s="6">
        <v>192397.16</v>
      </c>
      <c r="F11" s="6">
        <v>187986.22</v>
      </c>
      <c r="G11" s="6">
        <v>632465.03</v>
      </c>
      <c r="H11" s="6">
        <v>539449.22</v>
      </c>
      <c r="J11" s="1">
        <f t="shared" si="0"/>
        <v>961985.8</v>
      </c>
      <c r="K11" s="1">
        <f t="shared" si="1"/>
        <v>939931.1</v>
      </c>
      <c r="L11" s="1">
        <f t="shared" si="2"/>
        <v>316232515</v>
      </c>
      <c r="M11" s="1">
        <f t="shared" si="3"/>
        <v>269724610</v>
      </c>
      <c r="O11" s="1">
        <f t="shared" si="4"/>
        <v>0.85293129961667602</v>
      </c>
      <c r="P11" s="1">
        <f t="shared" si="5"/>
        <v>0.97707377801210782</v>
      </c>
      <c r="Q11" s="1">
        <f t="shared" si="6"/>
        <v>-0.15907627445649244</v>
      </c>
      <c r="R11" s="1">
        <f t="shared" si="7"/>
        <v>-2.3193114936713419E-2</v>
      </c>
      <c r="S11" s="1">
        <f t="shared" si="8"/>
        <v>-0.13588315951977903</v>
      </c>
      <c r="U11" s="1">
        <f t="shared" si="9"/>
        <v>1901916.9</v>
      </c>
      <c r="V11" s="1">
        <f t="shared" si="10"/>
        <v>585957125</v>
      </c>
      <c r="W11" s="1">
        <f t="shared" si="11"/>
        <v>8.2671970827683463</v>
      </c>
      <c r="Y11" s="1">
        <f t="shared" si="12"/>
        <v>-1.6436424359956993E-2</v>
      </c>
    </row>
    <row r="12" spans="1:28" x14ac:dyDescent="0.2">
      <c r="A12" s="5" t="s">
        <v>18</v>
      </c>
      <c r="B12" s="1">
        <v>0</v>
      </c>
      <c r="C12" s="2">
        <v>2</v>
      </c>
      <c r="D12" s="7"/>
      <c r="E12" s="6">
        <v>225088.18</v>
      </c>
      <c r="F12" s="6">
        <v>212421.84</v>
      </c>
      <c r="G12" s="6">
        <v>1023695.86</v>
      </c>
      <c r="H12" s="6">
        <v>920232.6</v>
      </c>
      <c r="J12" s="1">
        <f t="shared" si="0"/>
        <v>1125440.8999999999</v>
      </c>
      <c r="K12" s="1">
        <f t="shared" si="1"/>
        <v>1062109.2</v>
      </c>
      <c r="L12" s="1">
        <f t="shared" si="2"/>
        <v>511847930</v>
      </c>
      <c r="M12" s="1">
        <f t="shared" si="3"/>
        <v>460116300</v>
      </c>
      <c r="O12" s="1">
        <f t="shared" si="4"/>
        <v>0.89893164166943096</v>
      </c>
      <c r="P12" s="1">
        <f t="shared" si="5"/>
        <v>0.94372720948741073</v>
      </c>
      <c r="Q12" s="1">
        <f t="shared" si="6"/>
        <v>-0.10654828558907359</v>
      </c>
      <c r="R12" s="1">
        <f t="shared" si="7"/>
        <v>-5.7918127598003473E-2</v>
      </c>
      <c r="S12" s="1">
        <f t="shared" si="8"/>
        <v>-4.8630157991070115E-2</v>
      </c>
      <c r="U12" s="1">
        <f t="shared" si="9"/>
        <v>2187550.0999999996</v>
      </c>
      <c r="V12" s="1">
        <f t="shared" si="10"/>
        <v>971964230</v>
      </c>
      <c r="W12" s="1">
        <f t="shared" si="11"/>
        <v>8.795443352452633</v>
      </c>
      <c r="Y12" s="1">
        <f t="shared" si="12"/>
        <v>-5.5290172470395665E-3</v>
      </c>
    </row>
    <row r="13" spans="1:28" x14ac:dyDescent="0.2">
      <c r="A13" s="5" t="s">
        <v>18</v>
      </c>
      <c r="B13" s="1">
        <v>0</v>
      </c>
      <c r="C13" s="2">
        <v>3</v>
      </c>
      <c r="D13" s="8"/>
      <c r="E13" s="6">
        <v>264264.28000000003</v>
      </c>
      <c r="F13" s="6">
        <v>268048.55</v>
      </c>
      <c r="G13" s="1">
        <v>967892.58</v>
      </c>
      <c r="H13" s="1">
        <v>893275.45</v>
      </c>
      <c r="J13" s="1">
        <f t="shared" si="0"/>
        <v>1321321.4000000001</v>
      </c>
      <c r="K13" s="1">
        <f t="shared" si="1"/>
        <v>1340242.75</v>
      </c>
      <c r="L13" s="1">
        <f t="shared" si="2"/>
        <v>483946290</v>
      </c>
      <c r="M13" s="1">
        <f t="shared" si="3"/>
        <v>446637725</v>
      </c>
      <c r="O13" s="1">
        <f t="shared" si="4"/>
        <v>0.92290763299373568</v>
      </c>
      <c r="P13" s="1">
        <f t="shared" si="5"/>
        <v>1.0143200208518532</v>
      </c>
      <c r="Q13" s="1">
        <f t="shared" si="6"/>
        <v>-8.0226122083050591E-2</v>
      </c>
      <c r="R13" s="1">
        <f t="shared" si="7"/>
        <v>1.4218457795025558E-2</v>
      </c>
      <c r="S13" s="1">
        <f t="shared" si="8"/>
        <v>-9.4444579878076154E-2</v>
      </c>
      <c r="U13" s="1">
        <f t="shared" si="9"/>
        <v>2661564.1500000004</v>
      </c>
      <c r="V13" s="1">
        <f t="shared" si="10"/>
        <v>930584015</v>
      </c>
      <c r="W13" s="1">
        <f t="shared" si="11"/>
        <v>8.4497182563044149</v>
      </c>
      <c r="Y13" s="1">
        <f t="shared" si="12"/>
        <v>-1.1177246035110125E-2</v>
      </c>
      <c r="Z13" s="1">
        <f>AVERAGE(Y11:Y13)</f>
        <v>-1.1047562547368895E-2</v>
      </c>
      <c r="AA13">
        <f t="shared" ref="AA13" si="15">Z13-Z$4</f>
        <v>-3.0914759985550683E-3</v>
      </c>
      <c r="AB13" s="1">
        <f>_xlfn.STDEV.S(Y11:Y13)</f>
        <v>5.4548598366021221E-3</v>
      </c>
    </row>
    <row r="14" spans="1:28" x14ac:dyDescent="0.2">
      <c r="A14" s="5" t="s">
        <v>19</v>
      </c>
      <c r="B14" s="1">
        <v>0</v>
      </c>
      <c r="C14" s="2">
        <v>1</v>
      </c>
      <c r="D14" s="5"/>
      <c r="E14" s="6">
        <v>195680.48</v>
      </c>
      <c r="F14" s="6">
        <v>193838.96</v>
      </c>
      <c r="G14" s="6">
        <v>788919.74</v>
      </c>
      <c r="H14" s="6">
        <v>715255.55</v>
      </c>
      <c r="J14" s="1">
        <f t="shared" si="0"/>
        <v>978402.4</v>
      </c>
      <c r="K14" s="1">
        <f t="shared" si="1"/>
        <v>969194.79999999993</v>
      </c>
      <c r="L14" s="1">
        <f t="shared" si="2"/>
        <v>394459870</v>
      </c>
      <c r="M14" s="1">
        <f t="shared" si="3"/>
        <v>357627775</v>
      </c>
      <c r="O14" s="1">
        <f t="shared" si="4"/>
        <v>0.90662650930752475</v>
      </c>
      <c r="P14" s="1">
        <f t="shared" si="5"/>
        <v>0.99058914818688093</v>
      </c>
      <c r="Q14" s="1">
        <f t="shared" si="6"/>
        <v>-9.8024700546024052E-2</v>
      </c>
      <c r="R14" s="1">
        <f t="shared" si="7"/>
        <v>-9.4554136761313239E-3</v>
      </c>
      <c r="S14" s="1">
        <f t="shared" si="8"/>
        <v>-8.8569286869892724E-2</v>
      </c>
      <c r="U14" s="1">
        <f t="shared" si="9"/>
        <v>1947597.2</v>
      </c>
      <c r="V14" s="1">
        <f t="shared" si="10"/>
        <v>752087645</v>
      </c>
      <c r="W14" s="1">
        <f t="shared" si="11"/>
        <v>8.593061655232427</v>
      </c>
      <c r="Y14" s="1">
        <f t="shared" si="12"/>
        <v>-1.0307069869091622E-2</v>
      </c>
    </row>
    <row r="15" spans="1:28" x14ac:dyDescent="0.2">
      <c r="A15" s="5" t="s">
        <v>19</v>
      </c>
      <c r="B15" s="1">
        <v>0</v>
      </c>
      <c r="C15" s="2">
        <v>2</v>
      </c>
      <c r="D15" s="7"/>
      <c r="E15" s="6">
        <v>223677.6</v>
      </c>
      <c r="F15" s="6">
        <v>218156.19</v>
      </c>
      <c r="G15" s="6">
        <v>940278.5</v>
      </c>
      <c r="H15" s="6">
        <v>819104.55</v>
      </c>
      <c r="J15" s="1">
        <f t="shared" si="0"/>
        <v>1118388</v>
      </c>
      <c r="K15" s="1">
        <f t="shared" si="1"/>
        <v>1090780.95</v>
      </c>
      <c r="L15" s="1">
        <f t="shared" si="2"/>
        <v>470139250</v>
      </c>
      <c r="M15" s="1">
        <f t="shared" si="3"/>
        <v>409552275</v>
      </c>
      <c r="O15" s="1">
        <f t="shared" si="4"/>
        <v>0.87112972379991671</v>
      </c>
      <c r="P15" s="1">
        <f t="shared" si="5"/>
        <v>0.97531531990686593</v>
      </c>
      <c r="Q15" s="1">
        <f t="shared" si="6"/>
        <v>-0.13796437659511834</v>
      </c>
      <c r="R15" s="1">
        <f t="shared" si="7"/>
        <v>-2.4994455235742122E-2</v>
      </c>
      <c r="S15" s="1">
        <f t="shared" si="8"/>
        <v>-0.11296992135937622</v>
      </c>
      <c r="U15" s="1">
        <f t="shared" si="9"/>
        <v>2209168.9500000002</v>
      </c>
      <c r="V15" s="1">
        <f t="shared" si="10"/>
        <v>879691525</v>
      </c>
      <c r="W15" s="1">
        <f t="shared" si="11"/>
        <v>8.6373501473742085</v>
      </c>
      <c r="Y15" s="1">
        <f t="shared" si="12"/>
        <v>-1.3079233726992018E-2</v>
      </c>
    </row>
    <row r="16" spans="1:28" x14ac:dyDescent="0.2">
      <c r="A16" s="5" t="s">
        <v>19</v>
      </c>
      <c r="B16" s="1">
        <v>0</v>
      </c>
      <c r="C16" s="2">
        <v>3</v>
      </c>
      <c r="D16" s="8"/>
      <c r="E16" s="6">
        <v>279793.37</v>
      </c>
      <c r="F16" s="6">
        <v>259837.71</v>
      </c>
      <c r="G16" s="1">
        <v>877410.89</v>
      </c>
      <c r="H16" s="1">
        <v>767971.98</v>
      </c>
      <c r="J16" s="1">
        <f t="shared" si="0"/>
        <v>1398966.85</v>
      </c>
      <c r="K16" s="1">
        <f t="shared" si="1"/>
        <v>1299188.55</v>
      </c>
      <c r="L16" s="1">
        <f t="shared" si="2"/>
        <v>438705445</v>
      </c>
      <c r="M16" s="1">
        <f t="shared" si="3"/>
        <v>383985990</v>
      </c>
      <c r="O16" s="1">
        <f t="shared" si="4"/>
        <v>0.87527062719725301</v>
      </c>
      <c r="P16" s="1">
        <f t="shared" si="5"/>
        <v>0.92867715199970602</v>
      </c>
      <c r="Q16" s="1">
        <f t="shared" si="6"/>
        <v>-0.13322215221883399</v>
      </c>
      <c r="R16" s="1">
        <f t="shared" si="7"/>
        <v>-7.3994122635140866E-2</v>
      </c>
      <c r="S16" s="1">
        <f t="shared" si="8"/>
        <v>-5.9228029583693123E-2</v>
      </c>
      <c r="U16" s="1">
        <f t="shared" si="9"/>
        <v>2698155.4000000004</v>
      </c>
      <c r="V16" s="1">
        <f t="shared" si="10"/>
        <v>822691435</v>
      </c>
      <c r="W16" s="1">
        <f t="shared" si="11"/>
        <v>8.2522341709733116</v>
      </c>
      <c r="Y16" s="1">
        <f t="shared" si="12"/>
        <v>-7.1772114504486317E-3</v>
      </c>
      <c r="Z16" s="1">
        <f>AVERAGE(Y14:Y16)</f>
        <v>-1.018783834884409E-2</v>
      </c>
      <c r="AA16">
        <f t="shared" ref="AA16" si="16">Z16-Z$4</f>
        <v>-2.2317518000302631E-3</v>
      </c>
      <c r="AB16" s="1">
        <f>_xlfn.STDEV.S(Y14:Y16)</f>
        <v>2.9528171048625747E-3</v>
      </c>
    </row>
    <row r="17" spans="1:28" x14ac:dyDescent="0.2">
      <c r="A17" s="5" t="s">
        <v>21</v>
      </c>
      <c r="B17" s="1">
        <v>0</v>
      </c>
      <c r="C17" s="2">
        <v>1</v>
      </c>
      <c r="D17" s="5"/>
      <c r="E17" s="6">
        <v>200475.62</v>
      </c>
      <c r="F17" s="6">
        <v>194820.27</v>
      </c>
      <c r="G17" s="6">
        <v>900880.07</v>
      </c>
      <c r="H17" s="6">
        <v>966240.05</v>
      </c>
      <c r="J17" s="1">
        <f t="shared" si="0"/>
        <v>1002378.1</v>
      </c>
      <c r="K17" s="1">
        <f t="shared" si="1"/>
        <v>974101.35</v>
      </c>
      <c r="L17" s="1">
        <f t="shared" si="2"/>
        <v>450440035</v>
      </c>
      <c r="M17" s="1">
        <f t="shared" si="3"/>
        <v>483120025</v>
      </c>
      <c r="O17" s="1">
        <f t="shared" si="4"/>
        <v>1.0725512553518917</v>
      </c>
      <c r="P17" s="1">
        <f t="shared" si="5"/>
        <v>0.97179033540337723</v>
      </c>
      <c r="Q17" s="1">
        <f t="shared" si="6"/>
        <v>7.0040161215997931E-2</v>
      </c>
      <c r="R17" s="1">
        <f t="shared" si="7"/>
        <v>-2.8615202106733413E-2</v>
      </c>
      <c r="S17" s="1">
        <f t="shared" si="8"/>
        <v>9.8655363322731338E-2</v>
      </c>
      <c r="U17" s="1">
        <f t="shared" si="9"/>
        <v>1976479.45</v>
      </c>
      <c r="V17" s="1">
        <f t="shared" si="10"/>
        <v>933560060</v>
      </c>
      <c r="W17" s="1">
        <f t="shared" si="11"/>
        <v>8.8836660749523837</v>
      </c>
      <c r="Y17" s="1">
        <f t="shared" si="12"/>
        <v>1.1105253449461757E-2</v>
      </c>
    </row>
    <row r="18" spans="1:28" x14ac:dyDescent="0.2">
      <c r="A18" s="5" t="s">
        <v>21</v>
      </c>
      <c r="B18" s="1">
        <v>0</v>
      </c>
      <c r="C18" s="2">
        <v>2</v>
      </c>
      <c r="D18" s="7"/>
      <c r="E18" s="6">
        <v>217618.76</v>
      </c>
      <c r="F18" s="6">
        <v>208593.73</v>
      </c>
      <c r="G18" s="6">
        <v>957333.44</v>
      </c>
      <c r="H18" s="6">
        <v>852606.14</v>
      </c>
      <c r="J18" s="1">
        <f t="shared" si="0"/>
        <v>1088093.8</v>
      </c>
      <c r="K18" s="1">
        <f t="shared" si="1"/>
        <v>1042968.65</v>
      </c>
      <c r="L18" s="1">
        <f t="shared" si="2"/>
        <v>478666720</v>
      </c>
      <c r="M18" s="1">
        <f t="shared" si="3"/>
        <v>426303070</v>
      </c>
      <c r="O18" s="1">
        <f t="shared" si="4"/>
        <v>0.89060520021111977</v>
      </c>
      <c r="P18" s="1">
        <f t="shared" si="5"/>
        <v>0.95852825372224337</v>
      </c>
      <c r="Q18" s="1">
        <f t="shared" si="6"/>
        <v>-0.11585404711414225</v>
      </c>
      <c r="R18" s="1">
        <f t="shared" si="7"/>
        <v>-4.2356239912365035E-2</v>
      </c>
      <c r="S18" s="1">
        <f t="shared" si="8"/>
        <v>-7.3497807201777218E-2</v>
      </c>
      <c r="U18" s="1">
        <f t="shared" si="9"/>
        <v>2131062.4500000002</v>
      </c>
      <c r="V18" s="1">
        <f t="shared" si="10"/>
        <v>904969790</v>
      </c>
      <c r="W18" s="1">
        <f t="shared" si="11"/>
        <v>8.7301529508659641</v>
      </c>
      <c r="Y18" s="1">
        <f t="shared" si="12"/>
        <v>-8.4188453072276126E-3</v>
      </c>
    </row>
    <row r="19" spans="1:28" x14ac:dyDescent="0.2">
      <c r="A19" s="5" t="s">
        <v>21</v>
      </c>
      <c r="B19" s="1">
        <v>0</v>
      </c>
      <c r="C19" s="2">
        <v>3</v>
      </c>
      <c r="D19" s="8"/>
      <c r="E19" s="6">
        <v>250149.99</v>
      </c>
      <c r="F19" s="6">
        <v>261226.75</v>
      </c>
      <c r="G19" s="1">
        <v>913583.19</v>
      </c>
      <c r="H19" s="1">
        <v>856233.83</v>
      </c>
      <c r="J19" s="1">
        <f t="shared" si="0"/>
        <v>1250749.95</v>
      </c>
      <c r="K19" s="1">
        <f t="shared" si="1"/>
        <v>1306133.75</v>
      </c>
      <c r="L19" s="1">
        <f t="shared" si="2"/>
        <v>456791595</v>
      </c>
      <c r="M19" s="1">
        <f t="shared" si="3"/>
        <v>428116915</v>
      </c>
      <c r="O19" s="1">
        <f t="shared" si="4"/>
        <v>0.93722590276644646</v>
      </c>
      <c r="P19" s="1">
        <f t="shared" si="5"/>
        <v>1.0442804734871267</v>
      </c>
      <c r="Q19" s="1">
        <f t="shared" si="6"/>
        <v>-6.4830934268581025E-2</v>
      </c>
      <c r="R19" s="1">
        <f t="shared" si="7"/>
        <v>4.3328106145201807E-2</v>
      </c>
      <c r="S19" s="1">
        <f t="shared" si="8"/>
        <v>-0.10815904041378283</v>
      </c>
      <c r="U19" s="1">
        <f t="shared" si="9"/>
        <v>2556883.7000000002</v>
      </c>
      <c r="V19" s="1">
        <f t="shared" si="10"/>
        <v>884908510</v>
      </c>
      <c r="W19" s="1">
        <f t="shared" si="11"/>
        <v>8.4349979525603764</v>
      </c>
      <c r="Y19" s="1">
        <f t="shared" si="12"/>
        <v>-1.2822651649957072E-2</v>
      </c>
      <c r="Z19" s="1">
        <f>AVERAGE(Y17:Y19)</f>
        <v>-3.3787478359076427E-3</v>
      </c>
      <c r="AA19">
        <f t="shared" ref="AA19" si="17">Z19-Z$4</f>
        <v>4.577338712906184E-3</v>
      </c>
      <c r="AB19" s="1">
        <f>_xlfn.STDEV.S(Y17:Y19)</f>
        <v>1.2735309085452258E-2</v>
      </c>
    </row>
    <row r="20" spans="1:28" x14ac:dyDescent="0.2">
      <c r="A20" s="5" t="s">
        <v>22</v>
      </c>
      <c r="B20" s="1">
        <v>0</v>
      </c>
      <c r="C20" s="2">
        <v>1</v>
      </c>
      <c r="D20" s="5"/>
      <c r="E20" s="6">
        <v>214776.14</v>
      </c>
      <c r="F20" s="6">
        <v>194179.24</v>
      </c>
      <c r="G20" s="6">
        <v>652224.73</v>
      </c>
      <c r="H20" s="6">
        <v>529414.92000000004</v>
      </c>
      <c r="J20" s="1">
        <f t="shared" si="0"/>
        <v>1073880.7000000002</v>
      </c>
      <c r="K20" s="1">
        <f t="shared" si="1"/>
        <v>970896.2</v>
      </c>
      <c r="L20" s="1">
        <f t="shared" si="2"/>
        <v>326112365</v>
      </c>
      <c r="M20" s="1">
        <f t="shared" si="3"/>
        <v>264707460.00000003</v>
      </c>
      <c r="O20" s="1">
        <f t="shared" si="4"/>
        <v>0.81170629638652314</v>
      </c>
      <c r="P20" s="1">
        <f t="shared" si="5"/>
        <v>0.90410061378326267</v>
      </c>
      <c r="Q20" s="1">
        <f t="shared" si="6"/>
        <v>-0.20861670820859751</v>
      </c>
      <c r="R20" s="1">
        <f t="shared" si="7"/>
        <v>-0.10081462635035891</v>
      </c>
      <c r="S20" s="1">
        <f t="shared" si="8"/>
        <v>-0.1078020818582386</v>
      </c>
      <c r="U20" s="1">
        <f t="shared" si="9"/>
        <v>2044776.9000000001</v>
      </c>
      <c r="V20" s="1">
        <f t="shared" si="10"/>
        <v>590819825</v>
      </c>
      <c r="W20" s="1">
        <f t="shared" si="11"/>
        <v>8.1746309831671855</v>
      </c>
      <c r="Y20" s="1">
        <f t="shared" si="12"/>
        <v>-1.3187394278741091E-2</v>
      </c>
    </row>
    <row r="21" spans="1:28" x14ac:dyDescent="0.2">
      <c r="A21" s="5" t="s">
        <v>22</v>
      </c>
      <c r="B21" s="1">
        <v>0</v>
      </c>
      <c r="C21" s="2">
        <v>2</v>
      </c>
      <c r="D21" s="7"/>
      <c r="E21" s="6">
        <v>221576.52</v>
      </c>
      <c r="F21" s="6">
        <v>204142.36</v>
      </c>
      <c r="G21" s="6">
        <v>942959.17</v>
      </c>
      <c r="H21" s="6">
        <v>834272.16</v>
      </c>
      <c r="J21" s="1">
        <f t="shared" si="0"/>
        <v>1107882.5999999999</v>
      </c>
      <c r="K21" s="1">
        <f t="shared" si="1"/>
        <v>1020711.7999999999</v>
      </c>
      <c r="L21" s="1">
        <f t="shared" si="2"/>
        <v>471479585</v>
      </c>
      <c r="M21" s="1">
        <f t="shared" si="3"/>
        <v>417136080</v>
      </c>
      <c r="O21" s="1">
        <f t="shared" si="4"/>
        <v>0.8847383710155764</v>
      </c>
      <c r="P21" s="1">
        <f t="shared" si="5"/>
        <v>0.92131765585992598</v>
      </c>
      <c r="Q21" s="1">
        <f t="shared" si="6"/>
        <v>-0.122463303651279</v>
      </c>
      <c r="R21" s="1">
        <f t="shared" si="7"/>
        <v>-8.195039897845327E-2</v>
      </c>
      <c r="S21" s="1">
        <f t="shared" si="8"/>
        <v>-4.0512904672825728E-2</v>
      </c>
      <c r="U21" s="1">
        <f t="shared" si="9"/>
        <v>2128594.4</v>
      </c>
      <c r="V21" s="1">
        <f t="shared" si="10"/>
        <v>888615665</v>
      </c>
      <c r="W21" s="1">
        <f t="shared" si="11"/>
        <v>8.7055146910386494</v>
      </c>
      <c r="Y21" s="1">
        <f t="shared" si="12"/>
        <v>-4.653705853202364E-3</v>
      </c>
    </row>
    <row r="22" spans="1:28" x14ac:dyDescent="0.2">
      <c r="A22" s="5" t="s">
        <v>22</v>
      </c>
      <c r="B22" s="1">
        <v>0</v>
      </c>
      <c r="C22" s="2">
        <v>3</v>
      </c>
      <c r="D22" s="8"/>
      <c r="E22" s="6">
        <v>268908.78000000003</v>
      </c>
      <c r="F22" s="6">
        <v>249223.91</v>
      </c>
      <c r="G22" s="1">
        <v>923661.8</v>
      </c>
      <c r="H22" s="1">
        <v>796636.23</v>
      </c>
      <c r="J22" s="1">
        <f t="shared" si="0"/>
        <v>1344543.9000000001</v>
      </c>
      <c r="K22" s="1">
        <f t="shared" si="1"/>
        <v>1246119.55</v>
      </c>
      <c r="L22" s="1">
        <f t="shared" si="2"/>
        <v>461830900</v>
      </c>
      <c r="M22" s="1">
        <f t="shared" si="3"/>
        <v>398318115</v>
      </c>
      <c r="O22" s="1">
        <f t="shared" si="4"/>
        <v>0.8624761032663687</v>
      </c>
      <c r="P22" s="1">
        <f t="shared" si="5"/>
        <v>0.92679722097582673</v>
      </c>
      <c r="Q22" s="1">
        <f t="shared" si="6"/>
        <v>-0.14794783681828386</v>
      </c>
      <c r="R22" s="1">
        <f t="shared" si="7"/>
        <v>-7.6020484943919955E-2</v>
      </c>
      <c r="S22" s="1">
        <f t="shared" si="8"/>
        <v>-7.1927351874363901E-2</v>
      </c>
      <c r="U22" s="1">
        <f t="shared" si="9"/>
        <v>2590663.4500000002</v>
      </c>
      <c r="V22" s="1">
        <f t="shared" si="10"/>
        <v>860149015</v>
      </c>
      <c r="W22" s="1">
        <f t="shared" si="11"/>
        <v>8.3751211995034183</v>
      </c>
      <c r="Y22" s="1">
        <f t="shared" si="12"/>
        <v>-8.5882162372323215E-3</v>
      </c>
      <c r="Z22" s="1">
        <f>AVERAGE(Y20:Y22)</f>
        <v>-8.8097721230585915E-3</v>
      </c>
      <c r="AA22">
        <f t="shared" ref="AA22" si="18">Z22-Z$4</f>
        <v>-8.5368557424476445E-4</v>
      </c>
      <c r="AB22" s="1">
        <f>_xlfn.STDEV.S(Y20:Y22)</f>
        <v>4.27115614253935E-3</v>
      </c>
    </row>
    <row r="23" spans="1:28" x14ac:dyDescent="0.2">
      <c r="A23" s="5" t="s">
        <v>23</v>
      </c>
      <c r="B23" s="1">
        <v>0</v>
      </c>
      <c r="C23" s="2">
        <v>1</v>
      </c>
      <c r="D23" s="5"/>
      <c r="E23" s="6">
        <v>198211.58</v>
      </c>
      <c r="F23" s="6">
        <v>174091.77</v>
      </c>
      <c r="G23" s="6">
        <v>1001996.58</v>
      </c>
      <c r="H23" s="6">
        <v>828134.16</v>
      </c>
      <c r="J23" s="1">
        <f t="shared" si="0"/>
        <v>991057.89999999991</v>
      </c>
      <c r="K23" s="1">
        <f t="shared" si="1"/>
        <v>870458.85</v>
      </c>
      <c r="L23" s="1">
        <f t="shared" si="2"/>
        <v>500998290</v>
      </c>
      <c r="M23" s="1">
        <f t="shared" si="3"/>
        <v>414067080</v>
      </c>
      <c r="O23" s="1">
        <f t="shared" si="4"/>
        <v>0.82648401853826692</v>
      </c>
      <c r="P23" s="1">
        <f t="shared" si="5"/>
        <v>0.8783128109871281</v>
      </c>
      <c r="Q23" s="1">
        <f t="shared" si="6"/>
        <v>-0.19057469821984382</v>
      </c>
      <c r="R23" s="1">
        <f t="shared" si="7"/>
        <v>-0.12975247204779616</v>
      </c>
      <c r="S23" s="1">
        <f t="shared" si="8"/>
        <v>-6.0822226172047661E-2</v>
      </c>
      <c r="U23" s="1">
        <f t="shared" si="9"/>
        <v>1861516.75</v>
      </c>
      <c r="V23" s="1">
        <f t="shared" si="10"/>
        <v>915065370</v>
      </c>
      <c r="W23" s="1">
        <f t="shared" si="11"/>
        <v>8.9412524017337986</v>
      </c>
      <c r="Y23" s="1">
        <f t="shared" si="12"/>
        <v>-6.8024280536196045E-3</v>
      </c>
    </row>
    <row r="24" spans="1:28" x14ac:dyDescent="0.2">
      <c r="A24" s="5" t="s">
        <v>23</v>
      </c>
      <c r="B24" s="1">
        <v>0</v>
      </c>
      <c r="C24" s="2">
        <v>2</v>
      </c>
      <c r="D24" s="7"/>
      <c r="E24" s="6">
        <v>223645.19</v>
      </c>
      <c r="F24" s="6">
        <v>218033.51</v>
      </c>
      <c r="G24" s="6">
        <v>936052.06</v>
      </c>
      <c r="H24" s="6">
        <v>836797.85</v>
      </c>
      <c r="J24" s="1">
        <f t="shared" si="0"/>
        <v>1118225.95</v>
      </c>
      <c r="K24" s="1">
        <f t="shared" si="1"/>
        <v>1090167.55</v>
      </c>
      <c r="L24" s="1">
        <f t="shared" si="2"/>
        <v>468026030</v>
      </c>
      <c r="M24" s="1">
        <f t="shared" si="3"/>
        <v>418398925</v>
      </c>
      <c r="O24" s="1">
        <f t="shared" si="4"/>
        <v>0.89396507497670585</v>
      </c>
      <c r="P24" s="1">
        <f t="shared" si="5"/>
        <v>0.9749081122647888</v>
      </c>
      <c r="Q24" s="1">
        <f t="shared" si="6"/>
        <v>-0.11208857059330163</v>
      </c>
      <c r="R24" s="1">
        <f t="shared" si="7"/>
        <v>-2.5412056256504608E-2</v>
      </c>
      <c r="S24" s="1">
        <f t="shared" si="8"/>
        <v>-8.6676514336797017E-2</v>
      </c>
      <c r="U24" s="1">
        <f t="shared" si="9"/>
        <v>2208393.5</v>
      </c>
      <c r="V24" s="1">
        <f t="shared" si="10"/>
        <v>886424955</v>
      </c>
      <c r="W24" s="1">
        <f t="shared" si="11"/>
        <v>8.6488574271365568</v>
      </c>
      <c r="Y24" s="1">
        <f t="shared" si="12"/>
        <v>-1.0021730045501937E-2</v>
      </c>
    </row>
    <row r="25" spans="1:28" x14ac:dyDescent="0.2">
      <c r="A25" s="5" t="s">
        <v>23</v>
      </c>
      <c r="B25" s="1">
        <v>0</v>
      </c>
      <c r="C25" s="2">
        <v>3</v>
      </c>
      <c r="D25" s="8"/>
      <c r="E25" s="6">
        <v>284104.52</v>
      </c>
      <c r="F25" s="6">
        <v>268028.40999999997</v>
      </c>
      <c r="G25" s="1">
        <v>993237.12</v>
      </c>
      <c r="H25" s="1">
        <v>868288.64</v>
      </c>
      <c r="J25" s="1">
        <f t="shared" si="0"/>
        <v>1420522.6</v>
      </c>
      <c r="K25" s="1">
        <f t="shared" si="1"/>
        <v>1340142.0499999998</v>
      </c>
      <c r="L25" s="1">
        <f t="shared" si="2"/>
        <v>496618560</v>
      </c>
      <c r="M25" s="1">
        <f t="shared" si="3"/>
        <v>434144320</v>
      </c>
      <c r="O25" s="1">
        <f t="shared" si="4"/>
        <v>0.87420075480062609</v>
      </c>
      <c r="P25" s="1">
        <f t="shared" si="5"/>
        <v>0.94341480381938292</v>
      </c>
      <c r="Q25" s="1">
        <f t="shared" si="6"/>
        <v>-0.1344452331345973</v>
      </c>
      <c r="R25" s="1">
        <f t="shared" si="7"/>
        <v>-5.8249216269315722E-2</v>
      </c>
      <c r="S25" s="1">
        <f t="shared" si="8"/>
        <v>-7.6196016865281574E-2</v>
      </c>
      <c r="U25" s="1">
        <f t="shared" si="9"/>
        <v>2760664.65</v>
      </c>
      <c r="V25" s="1">
        <f t="shared" si="10"/>
        <v>930762880</v>
      </c>
      <c r="W25" s="1">
        <f t="shared" si="11"/>
        <v>8.3972542170659921</v>
      </c>
      <c r="Y25" s="1">
        <f t="shared" si="12"/>
        <v>-9.0739204620512888E-3</v>
      </c>
      <c r="Z25" s="1">
        <f>AVERAGE(Y23:Y25)</f>
        <v>-8.6326928537242779E-3</v>
      </c>
      <c r="AA25">
        <f t="shared" ref="AA25" si="19">Z25-Z$4</f>
        <v>-6.7660630491045079E-4</v>
      </c>
      <c r="AB25" s="1">
        <f>_xlfn.STDEV.S(Y23:Y25)</f>
        <v>1.6543843811209261E-3</v>
      </c>
    </row>
    <row r="26" spans="1:28" x14ac:dyDescent="0.2">
      <c r="A26" s="5" t="s">
        <v>16</v>
      </c>
      <c r="B26" s="1">
        <v>5.0000000000000001E-3</v>
      </c>
      <c r="C26" s="2">
        <v>1</v>
      </c>
      <c r="D26" s="5"/>
      <c r="E26" s="6">
        <v>197178.33</v>
      </c>
      <c r="F26" s="6">
        <v>172378.66</v>
      </c>
      <c r="G26" s="6">
        <v>598802.73</v>
      </c>
      <c r="H26" s="6">
        <v>572291.43999999994</v>
      </c>
      <c r="J26" s="1">
        <f t="shared" si="0"/>
        <v>985891.64999999991</v>
      </c>
      <c r="K26" s="1">
        <f t="shared" si="1"/>
        <v>861893.3</v>
      </c>
      <c r="L26" s="1">
        <f t="shared" si="2"/>
        <v>299401365</v>
      </c>
      <c r="M26" s="1">
        <f t="shared" si="3"/>
        <v>286145720</v>
      </c>
      <c r="O26" s="1">
        <f t="shared" si="4"/>
        <v>0.95572617045349806</v>
      </c>
      <c r="P26" s="1">
        <f t="shared" si="5"/>
        <v>0.87422720336458892</v>
      </c>
      <c r="Q26" s="1">
        <f t="shared" si="6"/>
        <v>-4.5283839540405171E-2</v>
      </c>
      <c r="R26" s="1">
        <f t="shared" si="7"/>
        <v>-0.13441497902679569</v>
      </c>
      <c r="S26" s="1">
        <f t="shared" si="8"/>
        <v>8.9131139486390523E-2</v>
      </c>
      <c r="U26" s="1">
        <f t="shared" si="9"/>
        <v>1847784.95</v>
      </c>
      <c r="V26" s="1">
        <f t="shared" si="10"/>
        <v>585547085</v>
      </c>
      <c r="W26" s="1">
        <f t="shared" si="11"/>
        <v>8.3078445131923448</v>
      </c>
      <c r="Y26" s="1">
        <f t="shared" si="12"/>
        <v>1.0728551713366298E-2</v>
      </c>
    </row>
    <row r="27" spans="1:28" x14ac:dyDescent="0.2">
      <c r="A27" s="5" t="s">
        <v>16</v>
      </c>
      <c r="B27" s="1">
        <v>5.0000000000000001E-3</v>
      </c>
      <c r="C27" s="2">
        <v>2</v>
      </c>
      <c r="D27" s="7"/>
      <c r="E27" s="6">
        <v>209212.71</v>
      </c>
      <c r="F27" s="6">
        <v>199149.41</v>
      </c>
      <c r="G27" s="6">
        <v>583118.65</v>
      </c>
      <c r="H27" s="6">
        <v>638680.42000000004</v>
      </c>
      <c r="J27" s="1">
        <f t="shared" si="0"/>
        <v>1046063.5499999999</v>
      </c>
      <c r="K27" s="1">
        <f t="shared" si="1"/>
        <v>995747.05</v>
      </c>
      <c r="L27" s="1">
        <f t="shared" si="2"/>
        <v>291559325</v>
      </c>
      <c r="M27" s="1">
        <f t="shared" si="3"/>
        <v>319340210</v>
      </c>
      <c r="O27" s="1">
        <f t="shared" si="4"/>
        <v>1.0952838157380149</v>
      </c>
      <c r="P27" s="1">
        <f t="shared" si="5"/>
        <v>0.95189919388740785</v>
      </c>
      <c r="Q27" s="1">
        <f t="shared" si="6"/>
        <v>9.1013522138711098E-2</v>
      </c>
      <c r="R27" s="1">
        <f t="shared" si="7"/>
        <v>-4.9296138571114985E-2</v>
      </c>
      <c r="S27" s="1">
        <f t="shared" si="8"/>
        <v>0.14030966070982609</v>
      </c>
      <c r="U27" s="1">
        <f t="shared" si="9"/>
        <v>2041810.6</v>
      </c>
      <c r="V27" s="1">
        <f t="shared" si="10"/>
        <v>610899535</v>
      </c>
      <c r="W27" s="1">
        <f t="shared" si="11"/>
        <v>8.224942285188078</v>
      </c>
      <c r="Y27" s="1">
        <f t="shared" si="12"/>
        <v>1.7059045017556333E-2</v>
      </c>
    </row>
    <row r="28" spans="1:28" x14ac:dyDescent="0.2">
      <c r="A28" s="5" t="s">
        <v>16</v>
      </c>
      <c r="B28" s="1">
        <v>5.0000000000000001E-3</v>
      </c>
      <c r="C28" s="2">
        <v>3</v>
      </c>
      <c r="D28" s="8"/>
      <c r="E28" s="6">
        <v>274816.09999999998</v>
      </c>
      <c r="F28" s="6">
        <v>282924.07</v>
      </c>
      <c r="G28" s="1">
        <v>575821.29</v>
      </c>
      <c r="H28" s="1">
        <v>640415.94999999995</v>
      </c>
      <c r="J28" s="1">
        <f t="shared" si="0"/>
        <v>1374080.5</v>
      </c>
      <c r="K28" s="1">
        <f t="shared" si="1"/>
        <v>1414620.35</v>
      </c>
      <c r="L28" s="1">
        <f t="shared" si="2"/>
        <v>287910645</v>
      </c>
      <c r="M28" s="1">
        <f t="shared" si="3"/>
        <v>320207975</v>
      </c>
      <c r="O28" s="1">
        <f t="shared" ref="O28:O56" si="20">M28/L28</f>
        <v>1.1121783114340908</v>
      </c>
      <c r="P28" s="1">
        <f t="shared" ref="P28:P56" si="21">K28/J28</f>
        <v>1.0295032569052542</v>
      </c>
      <c r="Q28" s="1">
        <f t="shared" ref="Q28:Q56" si="22">LN(O28)</f>
        <v>0.10632053498245593</v>
      </c>
      <c r="R28" s="1">
        <f t="shared" ref="R28:R56" si="23">LN(P28)</f>
        <v>2.9076411060357413E-2</v>
      </c>
      <c r="S28" s="1">
        <f t="shared" ref="S28:S56" si="24">Q28-R28</f>
        <v>7.724412392209852E-2</v>
      </c>
      <c r="U28" s="1">
        <f t="shared" ref="U28:U56" si="25">J28+K28</f>
        <v>2788700.85</v>
      </c>
      <c r="V28" s="1">
        <f t="shared" ref="V28:V56" si="26">L28+M28</f>
        <v>608118620</v>
      </c>
      <c r="W28" s="1">
        <f t="shared" ref="W28:W56" si="27">LN(V28/U28)/LN(2)</f>
        <v>7.7686157722599329</v>
      </c>
      <c r="Y28" s="1">
        <f t="shared" ref="Y28:Y56" si="28">S28/W28</f>
        <v>9.9431000562443545E-3</v>
      </c>
      <c r="Z28" s="1">
        <f>AVERAGE(Y26:Y28)</f>
        <v>1.2576898929055662E-2</v>
      </c>
      <c r="AA28">
        <f>Z28-Z$28</f>
        <v>0</v>
      </c>
      <c r="AB28" s="1">
        <f>_xlfn.STDEV.S(Y26:Y28)</f>
        <v>3.9014687933412104E-3</v>
      </c>
    </row>
    <row r="29" spans="1:28" x14ac:dyDescent="0.2">
      <c r="A29" s="5" t="s">
        <v>17</v>
      </c>
      <c r="B29" s="1">
        <v>5.0000000000000001E-3</v>
      </c>
      <c r="C29" s="2">
        <v>1</v>
      </c>
      <c r="D29" s="5"/>
      <c r="E29" s="6">
        <v>177259.6</v>
      </c>
      <c r="F29" s="6">
        <v>175034.07</v>
      </c>
      <c r="G29" s="6">
        <v>503699.8</v>
      </c>
      <c r="H29" s="6">
        <v>551114.87</v>
      </c>
      <c r="J29" s="1">
        <f t="shared" si="0"/>
        <v>886298</v>
      </c>
      <c r="K29" s="1">
        <f t="shared" si="1"/>
        <v>875170.35000000009</v>
      </c>
      <c r="L29" s="1">
        <f t="shared" si="2"/>
        <v>251849900</v>
      </c>
      <c r="M29" s="1">
        <f t="shared" si="3"/>
        <v>275557435</v>
      </c>
      <c r="O29" s="1">
        <f t="shared" si="20"/>
        <v>1.094133589094139</v>
      </c>
      <c r="P29" s="1">
        <f t="shared" si="21"/>
        <v>0.98744479847635902</v>
      </c>
      <c r="Q29" s="1">
        <f t="shared" si="22"/>
        <v>8.9962807234227102E-2</v>
      </c>
      <c r="R29" s="1">
        <f t="shared" si="23"/>
        <v>-1.2634684046443627E-2</v>
      </c>
      <c r="S29" s="1">
        <f t="shared" si="24"/>
        <v>0.10259749128067072</v>
      </c>
      <c r="U29" s="1">
        <f t="shared" si="25"/>
        <v>1761468.35</v>
      </c>
      <c r="V29" s="1">
        <f t="shared" si="26"/>
        <v>527407335</v>
      </c>
      <c r="W29" s="1">
        <f t="shared" si="27"/>
        <v>8.225995272850529</v>
      </c>
      <c r="Y29" s="1">
        <f t="shared" si="28"/>
        <v>1.2472349895372348E-2</v>
      </c>
    </row>
    <row r="30" spans="1:28" x14ac:dyDescent="0.2">
      <c r="A30" s="5" t="s">
        <v>17</v>
      </c>
      <c r="B30" s="1">
        <v>5.0000000000000001E-3</v>
      </c>
      <c r="C30" s="2">
        <v>2</v>
      </c>
      <c r="D30" s="7"/>
      <c r="E30" s="6">
        <v>230663.07</v>
      </c>
      <c r="F30" s="6">
        <v>220210.68</v>
      </c>
      <c r="G30" s="6">
        <v>599530.32999999996</v>
      </c>
      <c r="H30" s="6">
        <v>640717.22</v>
      </c>
      <c r="J30" s="1">
        <f t="shared" si="0"/>
        <v>1153315.3500000001</v>
      </c>
      <c r="K30" s="1">
        <f t="shared" si="1"/>
        <v>1101053.3999999999</v>
      </c>
      <c r="L30" s="1">
        <f t="shared" si="2"/>
        <v>299765165</v>
      </c>
      <c r="M30" s="1">
        <f t="shared" si="3"/>
        <v>320358610</v>
      </c>
      <c r="O30" s="1">
        <f t="shared" si="20"/>
        <v>1.0686985927801185</v>
      </c>
      <c r="P30" s="1">
        <f t="shared" si="21"/>
        <v>0.95468546395398257</v>
      </c>
      <c r="Q30" s="1">
        <f t="shared" si="22"/>
        <v>6.6441639789279139E-2</v>
      </c>
      <c r="R30" s="1">
        <f t="shared" si="23"/>
        <v>-4.6373349867622503E-2</v>
      </c>
      <c r="S30" s="1">
        <f t="shared" si="24"/>
        <v>0.11281498965690165</v>
      </c>
      <c r="U30" s="1">
        <f t="shared" si="25"/>
        <v>2254368.75</v>
      </c>
      <c r="V30" s="1">
        <f t="shared" si="26"/>
        <v>620123775</v>
      </c>
      <c r="W30" s="1">
        <f t="shared" si="27"/>
        <v>8.1036888736799852</v>
      </c>
      <c r="Y30" s="1">
        <f t="shared" si="28"/>
        <v>1.3921436448937972E-2</v>
      </c>
    </row>
    <row r="31" spans="1:28" x14ac:dyDescent="0.2">
      <c r="A31" s="5" t="s">
        <v>17</v>
      </c>
      <c r="B31" s="1">
        <v>5.0000000000000001E-3</v>
      </c>
      <c r="C31" s="2">
        <v>3</v>
      </c>
      <c r="D31" s="8"/>
      <c r="E31" s="6">
        <v>273755.98</v>
      </c>
      <c r="F31" s="6">
        <v>266863.83</v>
      </c>
      <c r="G31" s="1">
        <v>588016.6</v>
      </c>
      <c r="H31" s="1">
        <v>614585.63</v>
      </c>
      <c r="J31" s="1">
        <f t="shared" si="0"/>
        <v>1368779.9</v>
      </c>
      <c r="K31" s="1">
        <f t="shared" si="1"/>
        <v>1334319.1500000001</v>
      </c>
      <c r="L31" s="1">
        <f t="shared" si="2"/>
        <v>294008300</v>
      </c>
      <c r="M31" s="1">
        <f t="shared" si="3"/>
        <v>307292815</v>
      </c>
      <c r="O31" s="1">
        <f t="shared" si="20"/>
        <v>1.0451841495631247</v>
      </c>
      <c r="P31" s="1">
        <f t="shared" si="21"/>
        <v>0.97482374631597102</v>
      </c>
      <c r="Q31" s="1">
        <f t="shared" si="22"/>
        <v>4.4193089569542023E-2</v>
      </c>
      <c r="R31" s="1">
        <f t="shared" si="23"/>
        <v>-2.5498597334960228E-2</v>
      </c>
      <c r="S31" s="1">
        <f t="shared" si="24"/>
        <v>6.9691686904502254E-2</v>
      </c>
      <c r="U31" s="1">
        <f t="shared" si="25"/>
        <v>2703099.05</v>
      </c>
      <c r="V31" s="1">
        <f t="shared" si="26"/>
        <v>601301115</v>
      </c>
      <c r="W31" s="1">
        <f t="shared" si="27"/>
        <v>7.7973294458203641</v>
      </c>
      <c r="Y31" s="1">
        <f t="shared" si="28"/>
        <v>8.9378917985643638E-3</v>
      </c>
      <c r="Z31" s="1">
        <f>AVERAGE(Y29:Y31)</f>
        <v>1.1777226047624894E-2</v>
      </c>
      <c r="AA31">
        <f t="shared" ref="AA31" si="29">Z31-Z$28</f>
        <v>-7.9967288143076819E-4</v>
      </c>
      <c r="AB31" s="1">
        <f>_xlfn.STDEV.S(Y29:Y31)</f>
        <v>2.563460004241781E-3</v>
      </c>
    </row>
    <row r="32" spans="1:28" x14ac:dyDescent="0.2">
      <c r="A32" s="5" t="s">
        <v>20</v>
      </c>
      <c r="B32" s="1">
        <v>5.0000000000000001E-3</v>
      </c>
      <c r="C32" s="2">
        <v>1</v>
      </c>
      <c r="D32" s="5"/>
      <c r="E32" s="6">
        <v>195639.59</v>
      </c>
      <c r="F32" s="6">
        <v>183489.55</v>
      </c>
      <c r="G32" s="6">
        <v>578370.85</v>
      </c>
      <c r="H32" s="6">
        <v>888866.76</v>
      </c>
      <c r="J32" s="1">
        <f t="shared" si="0"/>
        <v>978197.95</v>
      </c>
      <c r="K32" s="1">
        <f t="shared" si="1"/>
        <v>917447.75</v>
      </c>
      <c r="L32" s="1">
        <f t="shared" si="2"/>
        <v>289185425</v>
      </c>
      <c r="M32" s="1">
        <f t="shared" si="3"/>
        <v>444433380</v>
      </c>
      <c r="O32" s="1">
        <f t="shared" si="20"/>
        <v>1.5368457106716218</v>
      </c>
      <c r="P32" s="1">
        <f t="shared" si="21"/>
        <v>0.93789580115149496</v>
      </c>
      <c r="Q32" s="1">
        <f t="shared" si="22"/>
        <v>0.42973207609000319</v>
      </c>
      <c r="R32" s="1">
        <f t="shared" si="23"/>
        <v>-6.4116422338876516E-2</v>
      </c>
      <c r="S32" s="1">
        <f t="shared" si="24"/>
        <v>0.49384849842887968</v>
      </c>
      <c r="U32" s="1">
        <f t="shared" si="25"/>
        <v>1895645.7</v>
      </c>
      <c r="V32" s="1">
        <f t="shared" si="26"/>
        <v>733618805</v>
      </c>
      <c r="W32" s="1">
        <f t="shared" si="27"/>
        <v>8.5961974632549669</v>
      </c>
      <c r="Y32" s="1">
        <f t="shared" si="28"/>
        <v>5.7449645676459715E-2</v>
      </c>
    </row>
    <row r="33" spans="1:28" x14ac:dyDescent="0.2">
      <c r="A33" s="5" t="s">
        <v>20</v>
      </c>
      <c r="B33" s="1">
        <v>5.0000000000000001E-3</v>
      </c>
      <c r="C33" s="2">
        <v>2</v>
      </c>
      <c r="D33" s="7"/>
      <c r="E33" s="6">
        <v>222923.68</v>
      </c>
      <c r="F33" s="6">
        <v>217231.84</v>
      </c>
      <c r="G33" s="6">
        <v>545007.26</v>
      </c>
      <c r="H33" s="6">
        <v>852393.86</v>
      </c>
      <c r="J33" s="1">
        <f t="shared" si="0"/>
        <v>1114618.3999999999</v>
      </c>
      <c r="K33" s="1">
        <f t="shared" si="1"/>
        <v>1086159.2</v>
      </c>
      <c r="L33" s="1">
        <f t="shared" si="2"/>
        <v>272503630</v>
      </c>
      <c r="M33" s="1">
        <f t="shared" si="3"/>
        <v>426196930</v>
      </c>
      <c r="O33" s="1">
        <f t="shared" si="20"/>
        <v>1.5640045969295895</v>
      </c>
      <c r="P33" s="1">
        <f t="shared" si="21"/>
        <v>0.97446731545074083</v>
      </c>
      <c r="Q33" s="1">
        <f t="shared" si="22"/>
        <v>0.44724958133209236</v>
      </c>
      <c r="R33" s="1">
        <f t="shared" si="23"/>
        <v>-2.5864300411523378E-2</v>
      </c>
      <c r="S33" s="1">
        <f t="shared" si="24"/>
        <v>0.47311388174361574</v>
      </c>
      <c r="U33" s="1">
        <f t="shared" si="25"/>
        <v>2200777.5999999996</v>
      </c>
      <c r="V33" s="1">
        <f t="shared" si="26"/>
        <v>698700560</v>
      </c>
      <c r="W33" s="1">
        <f t="shared" si="27"/>
        <v>8.3105171255746075</v>
      </c>
      <c r="Y33" s="1">
        <f t="shared" si="28"/>
        <v>5.6929535743048432E-2</v>
      </c>
    </row>
    <row r="34" spans="1:28" x14ac:dyDescent="0.2">
      <c r="A34" s="5" t="s">
        <v>20</v>
      </c>
      <c r="B34" s="1">
        <v>5.0000000000000001E-3</v>
      </c>
      <c r="C34" s="2">
        <v>3</v>
      </c>
      <c r="D34" s="8"/>
      <c r="E34" s="6">
        <v>271370.88</v>
      </c>
      <c r="F34" s="6">
        <v>267938.87</v>
      </c>
      <c r="G34" s="1">
        <v>580548.94999999995</v>
      </c>
      <c r="H34" s="1">
        <v>894391.48</v>
      </c>
      <c r="J34" s="1">
        <f t="shared" ref="J34:J65" si="30">E34*5</f>
        <v>1356854.4</v>
      </c>
      <c r="K34" s="1">
        <f t="shared" ref="K34:K65" si="31">F34*5</f>
        <v>1339694.3500000001</v>
      </c>
      <c r="L34" s="1">
        <f t="shared" ref="L34:L65" si="32">G34*500</f>
        <v>290274475</v>
      </c>
      <c r="M34" s="1">
        <f t="shared" ref="M34:M65" si="33">H34*500</f>
        <v>447195740</v>
      </c>
      <c r="O34" s="1">
        <f t="shared" si="20"/>
        <v>1.5405961547256264</v>
      </c>
      <c r="P34" s="1">
        <f t="shared" si="21"/>
        <v>0.9873530645587324</v>
      </c>
      <c r="Q34" s="1">
        <f t="shared" si="22"/>
        <v>0.43216945497465359</v>
      </c>
      <c r="R34" s="1">
        <f t="shared" si="23"/>
        <v>-1.2727588661553569E-2</v>
      </c>
      <c r="S34" s="1">
        <f t="shared" si="24"/>
        <v>0.44489704363620713</v>
      </c>
      <c r="U34" s="1">
        <f t="shared" si="25"/>
        <v>2696548.75</v>
      </c>
      <c r="V34" s="1">
        <f t="shared" si="26"/>
        <v>737470215</v>
      </c>
      <c r="W34" s="1">
        <f t="shared" si="27"/>
        <v>8.0953268565585095</v>
      </c>
      <c r="Y34" s="1">
        <f t="shared" si="28"/>
        <v>5.4957267509930047E-2</v>
      </c>
      <c r="Z34" s="1">
        <f>AVERAGE(Y32:Y34)</f>
        <v>5.6445482976479396E-2</v>
      </c>
      <c r="AA34">
        <f t="shared" ref="AA34" si="34">Z34-Z$28</f>
        <v>4.3868584047423734E-2</v>
      </c>
      <c r="AB34" s="1">
        <f>_xlfn.STDEV.S(Y32:Y34)</f>
        <v>1.31480703598125E-3</v>
      </c>
    </row>
    <row r="35" spans="1:28" x14ac:dyDescent="0.2">
      <c r="A35" s="5" t="s">
        <v>18</v>
      </c>
      <c r="B35" s="1">
        <v>5.0000000000000001E-3</v>
      </c>
      <c r="C35" s="2">
        <v>1</v>
      </c>
      <c r="D35" s="5"/>
      <c r="E35" s="6">
        <v>192397.16</v>
      </c>
      <c r="F35" s="6">
        <v>187986.22</v>
      </c>
      <c r="G35" s="6">
        <v>516195.62</v>
      </c>
      <c r="H35" s="6">
        <v>785630.25</v>
      </c>
      <c r="J35" s="1">
        <f t="shared" si="30"/>
        <v>961985.8</v>
      </c>
      <c r="K35" s="1">
        <f t="shared" si="31"/>
        <v>939931.1</v>
      </c>
      <c r="L35" s="1">
        <f t="shared" si="32"/>
        <v>258097810</v>
      </c>
      <c r="M35" s="1">
        <f t="shared" si="33"/>
        <v>392815125</v>
      </c>
      <c r="O35" s="1">
        <f t="shared" si="20"/>
        <v>1.5219622553170831</v>
      </c>
      <c r="P35" s="1">
        <f t="shared" si="21"/>
        <v>0.97707377801210782</v>
      </c>
      <c r="Q35" s="1">
        <f t="shared" si="22"/>
        <v>0.42000045973453526</v>
      </c>
      <c r="R35" s="1">
        <f t="shared" si="23"/>
        <v>-2.3193114936713419E-2</v>
      </c>
      <c r="S35" s="1">
        <f t="shared" si="24"/>
        <v>0.4431935746712487</v>
      </c>
      <c r="U35" s="1">
        <f t="shared" si="25"/>
        <v>1901916.9</v>
      </c>
      <c r="V35" s="1">
        <f t="shared" si="26"/>
        <v>650912935</v>
      </c>
      <c r="W35" s="1">
        <f t="shared" si="27"/>
        <v>8.4188665614048137</v>
      </c>
      <c r="Y35" s="1">
        <f t="shared" si="28"/>
        <v>5.2642902870442362E-2</v>
      </c>
    </row>
    <row r="36" spans="1:28" x14ac:dyDescent="0.2">
      <c r="A36" s="5" t="s">
        <v>18</v>
      </c>
      <c r="B36" s="1">
        <v>5.0000000000000001E-3</v>
      </c>
      <c r="C36" s="2">
        <v>2</v>
      </c>
      <c r="D36" s="7"/>
      <c r="E36" s="6">
        <v>225088.18</v>
      </c>
      <c r="F36" s="6">
        <v>212421.84</v>
      </c>
      <c r="G36" s="6">
        <v>571213.99</v>
      </c>
      <c r="H36" s="6">
        <v>863318.79</v>
      </c>
      <c r="J36" s="1">
        <f t="shared" si="30"/>
        <v>1125440.8999999999</v>
      </c>
      <c r="K36" s="1">
        <f t="shared" si="31"/>
        <v>1062109.2</v>
      </c>
      <c r="L36" s="1">
        <f t="shared" si="32"/>
        <v>285606995</v>
      </c>
      <c r="M36" s="1">
        <f t="shared" si="33"/>
        <v>431659395</v>
      </c>
      <c r="O36" s="1">
        <f t="shared" si="20"/>
        <v>1.5113754304231939</v>
      </c>
      <c r="P36" s="1">
        <f t="shared" si="21"/>
        <v>0.94372720948741073</v>
      </c>
      <c r="Q36" s="1">
        <f t="shared" si="22"/>
        <v>0.41302011730137811</v>
      </c>
      <c r="R36" s="1">
        <f t="shared" si="23"/>
        <v>-5.7918127598003473E-2</v>
      </c>
      <c r="S36" s="1">
        <f t="shared" si="24"/>
        <v>0.47093824489938158</v>
      </c>
      <c r="U36" s="1">
        <f t="shared" si="25"/>
        <v>2187550.0999999996</v>
      </c>
      <c r="V36" s="1">
        <f t="shared" si="26"/>
        <v>717266390</v>
      </c>
      <c r="W36" s="1">
        <f t="shared" si="27"/>
        <v>8.3570491612532365</v>
      </c>
      <c r="Y36" s="1">
        <f t="shared" si="28"/>
        <v>5.6352216651165292E-2</v>
      </c>
    </row>
    <row r="37" spans="1:28" x14ac:dyDescent="0.2">
      <c r="A37" s="5" t="s">
        <v>18</v>
      </c>
      <c r="B37" s="1">
        <v>5.0000000000000001E-3</v>
      </c>
      <c r="C37" s="2">
        <v>3</v>
      </c>
      <c r="D37" s="8"/>
      <c r="E37" s="6">
        <v>264264.28000000003</v>
      </c>
      <c r="F37" s="6">
        <v>268048.55</v>
      </c>
      <c r="G37" s="1">
        <v>587583.80000000005</v>
      </c>
      <c r="H37" s="1">
        <v>943525.27</v>
      </c>
      <c r="J37" s="1">
        <f t="shared" si="30"/>
        <v>1321321.4000000001</v>
      </c>
      <c r="K37" s="1">
        <f t="shared" si="31"/>
        <v>1340242.75</v>
      </c>
      <c r="L37" s="1">
        <f t="shared" si="32"/>
        <v>293791900</v>
      </c>
      <c r="M37" s="1">
        <f t="shared" si="33"/>
        <v>471762635</v>
      </c>
      <c r="O37" s="1">
        <f t="shared" si="20"/>
        <v>1.60577141507305</v>
      </c>
      <c r="P37" s="1">
        <f t="shared" si="21"/>
        <v>1.0143200208518532</v>
      </c>
      <c r="Q37" s="1">
        <f t="shared" si="22"/>
        <v>0.47360427355947043</v>
      </c>
      <c r="R37" s="1">
        <f t="shared" si="23"/>
        <v>1.4218457795025558E-2</v>
      </c>
      <c r="S37" s="1">
        <f t="shared" si="24"/>
        <v>0.45938581576444487</v>
      </c>
      <c r="U37" s="1">
        <f t="shared" si="25"/>
        <v>2661564.1500000004</v>
      </c>
      <c r="V37" s="1">
        <f t="shared" si="26"/>
        <v>765554535</v>
      </c>
      <c r="W37" s="1">
        <f t="shared" si="27"/>
        <v>8.1680870038536533</v>
      </c>
      <c r="Y37" s="1">
        <f t="shared" si="28"/>
        <v>5.6241542915459825E-2</v>
      </c>
      <c r="Z37" s="1">
        <f>AVERAGE(Y35:Y37)</f>
        <v>5.5078887479022488E-2</v>
      </c>
      <c r="AA37">
        <f t="shared" ref="AA37" si="35">Z37-Z$28</f>
        <v>4.2501988549966827E-2</v>
      </c>
      <c r="AB37" s="1">
        <f>_xlfn.STDEV.S(Y35:Y37)</f>
        <v>2.1103501910520015E-3</v>
      </c>
    </row>
    <row r="38" spans="1:28" x14ac:dyDescent="0.2">
      <c r="A38" s="5" t="s">
        <v>19</v>
      </c>
      <c r="B38" s="1">
        <v>5.0000000000000001E-3</v>
      </c>
      <c r="C38" s="2">
        <v>1</v>
      </c>
      <c r="D38" s="5"/>
      <c r="E38" s="6">
        <v>195680.48</v>
      </c>
      <c r="F38" s="6">
        <v>193838.96</v>
      </c>
      <c r="G38" s="6">
        <v>547107.97</v>
      </c>
      <c r="H38" s="6">
        <v>1030097.78</v>
      </c>
      <c r="J38" s="1">
        <f t="shared" si="30"/>
        <v>978402.4</v>
      </c>
      <c r="K38" s="1">
        <f t="shared" si="31"/>
        <v>969194.79999999993</v>
      </c>
      <c r="L38" s="1">
        <f t="shared" si="32"/>
        <v>273553985</v>
      </c>
      <c r="M38" s="1">
        <f t="shared" si="33"/>
        <v>515048890</v>
      </c>
      <c r="O38" s="1">
        <f t="shared" si="20"/>
        <v>1.8828052897858534</v>
      </c>
      <c r="P38" s="1">
        <f t="shared" si="21"/>
        <v>0.99058914818688093</v>
      </c>
      <c r="Q38" s="1">
        <f t="shared" si="22"/>
        <v>0.63276284007237427</v>
      </c>
      <c r="R38" s="1">
        <f t="shared" si="23"/>
        <v>-9.4554136761313239E-3</v>
      </c>
      <c r="S38" s="1">
        <f t="shared" si="24"/>
        <v>0.64221825374850561</v>
      </c>
      <c r="U38" s="1">
        <f t="shared" si="25"/>
        <v>1947597.2</v>
      </c>
      <c r="V38" s="1">
        <f t="shared" si="26"/>
        <v>788602875</v>
      </c>
      <c r="W38" s="1">
        <f t="shared" si="27"/>
        <v>8.6614598282426503</v>
      </c>
      <c r="Y38" s="1">
        <f t="shared" si="28"/>
        <v>7.4146652698706475E-2</v>
      </c>
    </row>
    <row r="39" spans="1:28" x14ac:dyDescent="0.2">
      <c r="A39" s="5" t="s">
        <v>19</v>
      </c>
      <c r="B39" s="1">
        <v>5.0000000000000001E-3</v>
      </c>
      <c r="C39" s="2">
        <v>2</v>
      </c>
      <c r="D39" s="7"/>
      <c r="E39" s="6">
        <v>223677.6</v>
      </c>
      <c r="F39" s="6">
        <v>218156.19</v>
      </c>
      <c r="G39" s="6">
        <v>570035.1</v>
      </c>
      <c r="H39" s="6">
        <v>981894.71</v>
      </c>
      <c r="J39" s="1">
        <f t="shared" si="30"/>
        <v>1118388</v>
      </c>
      <c r="K39" s="1">
        <f t="shared" si="31"/>
        <v>1090780.95</v>
      </c>
      <c r="L39" s="1">
        <f t="shared" si="32"/>
        <v>285017550</v>
      </c>
      <c r="M39" s="1">
        <f t="shared" si="33"/>
        <v>490947355</v>
      </c>
      <c r="O39" s="1">
        <f t="shared" si="20"/>
        <v>1.722516227509499</v>
      </c>
      <c r="P39" s="1">
        <f t="shared" si="21"/>
        <v>0.97531531990686593</v>
      </c>
      <c r="Q39" s="1">
        <f t="shared" si="22"/>
        <v>0.54378614476666964</v>
      </c>
      <c r="R39" s="1">
        <f t="shared" si="23"/>
        <v>-2.4994455235742122E-2</v>
      </c>
      <c r="S39" s="1">
        <f t="shared" si="24"/>
        <v>0.56878060000241182</v>
      </c>
      <c r="U39" s="1">
        <f t="shared" si="25"/>
        <v>2209168.9500000002</v>
      </c>
      <c r="V39" s="1">
        <f t="shared" si="26"/>
        <v>775964905</v>
      </c>
      <c r="W39" s="1">
        <f t="shared" si="27"/>
        <v>8.4563438385846474</v>
      </c>
      <c r="Y39" s="1">
        <f t="shared" si="28"/>
        <v>6.7260817542349319E-2</v>
      </c>
    </row>
    <row r="40" spans="1:28" x14ac:dyDescent="0.2">
      <c r="A40" s="5" t="s">
        <v>19</v>
      </c>
      <c r="B40" s="1">
        <v>5.0000000000000001E-3</v>
      </c>
      <c r="C40" s="2">
        <v>3</v>
      </c>
      <c r="D40" s="8"/>
      <c r="E40" s="6">
        <v>279793.37</v>
      </c>
      <c r="F40" s="6">
        <v>259837.71</v>
      </c>
      <c r="G40" s="1">
        <v>595750.67000000004</v>
      </c>
      <c r="H40" s="1">
        <v>981718.02</v>
      </c>
      <c r="J40" s="1">
        <f t="shared" si="30"/>
        <v>1398966.85</v>
      </c>
      <c r="K40" s="1">
        <f t="shared" si="31"/>
        <v>1299188.55</v>
      </c>
      <c r="L40" s="1">
        <f t="shared" si="32"/>
        <v>297875335</v>
      </c>
      <c r="M40" s="1">
        <f t="shared" si="33"/>
        <v>490859010</v>
      </c>
      <c r="O40" s="1">
        <f t="shared" si="20"/>
        <v>1.6478672529231062</v>
      </c>
      <c r="P40" s="1">
        <f t="shared" si="21"/>
        <v>0.92867715199970602</v>
      </c>
      <c r="Q40" s="1">
        <f t="shared" si="22"/>
        <v>0.4994818778321849</v>
      </c>
      <c r="R40" s="1">
        <f t="shared" si="23"/>
        <v>-7.3994122635140866E-2</v>
      </c>
      <c r="S40" s="1">
        <f t="shared" si="24"/>
        <v>0.57347600046732572</v>
      </c>
      <c r="U40" s="1">
        <f t="shared" si="25"/>
        <v>2698155.4000000004</v>
      </c>
      <c r="V40" s="1">
        <f t="shared" si="26"/>
        <v>788734345</v>
      </c>
      <c r="W40" s="1">
        <f t="shared" si="27"/>
        <v>8.1914222126149454</v>
      </c>
      <c r="Y40" s="1">
        <f t="shared" si="28"/>
        <v>7.0009332394582444E-2</v>
      </c>
      <c r="Z40" s="1">
        <f>AVERAGE(Y38:Y40)</f>
        <v>7.0472267545212741E-2</v>
      </c>
      <c r="AA40">
        <f t="shared" ref="AA40" si="36">Z40-Z$28</f>
        <v>5.7895368616157079E-2</v>
      </c>
      <c r="AB40" s="1">
        <f>_xlfn.STDEV.S(Y38:Y40)</f>
        <v>3.466181352064238E-3</v>
      </c>
    </row>
    <row r="41" spans="1:28" x14ac:dyDescent="0.2">
      <c r="A41" s="5" t="s">
        <v>21</v>
      </c>
      <c r="B41" s="1">
        <v>5.0000000000000001E-3</v>
      </c>
      <c r="C41" s="2">
        <v>1</v>
      </c>
      <c r="D41" s="5"/>
      <c r="E41" s="6">
        <v>200475.62</v>
      </c>
      <c r="F41" s="6">
        <v>194820.27</v>
      </c>
      <c r="G41" s="6">
        <v>549953.86</v>
      </c>
      <c r="H41" s="6">
        <v>1088404.54</v>
      </c>
      <c r="J41" s="1">
        <f t="shared" si="30"/>
        <v>1002378.1</v>
      </c>
      <c r="K41" s="1">
        <f t="shared" si="31"/>
        <v>974101.35</v>
      </c>
      <c r="L41" s="1">
        <f t="shared" si="32"/>
        <v>274976930</v>
      </c>
      <c r="M41" s="1">
        <f t="shared" si="33"/>
        <v>544202270</v>
      </c>
      <c r="O41" s="1">
        <f t="shared" si="20"/>
        <v>1.9790833725578361</v>
      </c>
      <c r="P41" s="1">
        <f t="shared" si="21"/>
        <v>0.97179033540337723</v>
      </c>
      <c r="Q41" s="1">
        <f t="shared" si="22"/>
        <v>0.68263379436257099</v>
      </c>
      <c r="R41" s="1">
        <f t="shared" si="23"/>
        <v>-2.8615202106733413E-2</v>
      </c>
      <c r="S41" s="1">
        <f t="shared" si="24"/>
        <v>0.7112489964693044</v>
      </c>
      <c r="U41" s="1">
        <f t="shared" si="25"/>
        <v>1976479.45</v>
      </c>
      <c r="V41" s="1">
        <f t="shared" si="26"/>
        <v>819179200</v>
      </c>
      <c r="W41" s="1">
        <f t="shared" si="27"/>
        <v>8.6951023185801191</v>
      </c>
      <c r="Y41" s="1">
        <f t="shared" si="28"/>
        <v>8.179880700764991E-2</v>
      </c>
    </row>
    <row r="42" spans="1:28" x14ac:dyDescent="0.2">
      <c r="A42" s="5" t="s">
        <v>21</v>
      </c>
      <c r="B42" s="1">
        <v>5.0000000000000001E-3</v>
      </c>
      <c r="C42" s="2">
        <v>2</v>
      </c>
      <c r="D42" s="7"/>
      <c r="E42" s="6">
        <v>217618.76</v>
      </c>
      <c r="F42" s="6">
        <v>208593.73</v>
      </c>
      <c r="G42" s="6">
        <v>611070.74</v>
      </c>
      <c r="H42" s="6">
        <v>998033.63</v>
      </c>
      <c r="J42" s="1">
        <f t="shared" si="30"/>
        <v>1088093.8</v>
      </c>
      <c r="K42" s="1">
        <f t="shared" si="31"/>
        <v>1042968.65</v>
      </c>
      <c r="L42" s="1">
        <f t="shared" si="32"/>
        <v>305535370</v>
      </c>
      <c r="M42" s="1">
        <f t="shared" si="33"/>
        <v>499016815</v>
      </c>
      <c r="O42" s="1">
        <f t="shared" si="20"/>
        <v>1.63325383571794</v>
      </c>
      <c r="P42" s="1">
        <f t="shared" si="21"/>
        <v>0.95852825372224337</v>
      </c>
      <c r="Q42" s="1">
        <f t="shared" si="22"/>
        <v>0.49057424325452609</v>
      </c>
      <c r="R42" s="1">
        <f t="shared" si="23"/>
        <v>-4.2356239912365035E-2</v>
      </c>
      <c r="S42" s="1">
        <f t="shared" si="24"/>
        <v>0.53293048316689107</v>
      </c>
      <c r="U42" s="1">
        <f t="shared" si="25"/>
        <v>2131062.4500000002</v>
      </c>
      <c r="V42" s="1">
        <f t="shared" si="26"/>
        <v>804552185</v>
      </c>
      <c r="W42" s="1">
        <f t="shared" si="27"/>
        <v>8.5604693187015197</v>
      </c>
      <c r="Y42" s="1">
        <f t="shared" si="28"/>
        <v>6.2254820772808715E-2</v>
      </c>
    </row>
    <row r="43" spans="1:28" x14ac:dyDescent="0.2">
      <c r="A43" s="5" t="s">
        <v>21</v>
      </c>
      <c r="B43" s="1">
        <v>5.0000000000000001E-3</v>
      </c>
      <c r="C43" s="2">
        <v>3</v>
      </c>
      <c r="D43" s="8"/>
      <c r="E43" s="6">
        <v>250149.99</v>
      </c>
      <c r="F43" s="6">
        <v>261226.75</v>
      </c>
      <c r="G43" s="1">
        <v>659396.55000000005</v>
      </c>
      <c r="H43" s="1">
        <v>1093652.3400000001</v>
      </c>
      <c r="J43" s="1">
        <f t="shared" si="30"/>
        <v>1250749.95</v>
      </c>
      <c r="K43" s="1">
        <f t="shared" si="31"/>
        <v>1306133.75</v>
      </c>
      <c r="L43" s="1">
        <f t="shared" si="32"/>
        <v>329698275</v>
      </c>
      <c r="M43" s="1">
        <f t="shared" si="33"/>
        <v>546826170</v>
      </c>
      <c r="O43" s="1">
        <f t="shared" si="20"/>
        <v>1.6585654565526617</v>
      </c>
      <c r="P43" s="1">
        <f t="shared" si="21"/>
        <v>1.0442804734871267</v>
      </c>
      <c r="Q43" s="1">
        <f t="shared" si="22"/>
        <v>0.50595304594762813</v>
      </c>
      <c r="R43" s="1">
        <f t="shared" si="23"/>
        <v>4.3328106145201807E-2</v>
      </c>
      <c r="S43" s="1">
        <f t="shared" si="24"/>
        <v>0.4626249398024263</v>
      </c>
      <c r="U43" s="1">
        <f t="shared" si="25"/>
        <v>2556883.7000000002</v>
      </c>
      <c r="V43" s="1">
        <f t="shared" si="26"/>
        <v>876524445</v>
      </c>
      <c r="W43" s="1">
        <f t="shared" si="27"/>
        <v>8.4212639749940603</v>
      </c>
      <c r="Y43" s="1">
        <f t="shared" si="28"/>
        <v>5.4935332887810655E-2</v>
      </c>
      <c r="Z43" s="1">
        <f>AVERAGE(Y41:Y43)</f>
        <v>6.632965355608976E-2</v>
      </c>
      <c r="AA43">
        <f t="shared" ref="AA43" si="37">Z43-Z$28</f>
        <v>5.3752754627034098E-2</v>
      </c>
      <c r="AB43" s="1">
        <f>_xlfn.STDEV.S(Y41:Y43)</f>
        <v>1.3887575638159254E-2</v>
      </c>
    </row>
    <row r="44" spans="1:28" x14ac:dyDescent="0.2">
      <c r="A44" s="5" t="s">
        <v>22</v>
      </c>
      <c r="B44" s="1">
        <v>5.0000000000000001E-3</v>
      </c>
      <c r="C44" s="2">
        <v>1</v>
      </c>
      <c r="D44" s="5"/>
      <c r="E44" s="6">
        <v>214776.14</v>
      </c>
      <c r="F44" s="6">
        <v>194179.24</v>
      </c>
      <c r="G44" s="6">
        <v>567058.11</v>
      </c>
      <c r="H44" s="6">
        <v>755435.12</v>
      </c>
      <c r="J44" s="1">
        <f t="shared" si="30"/>
        <v>1073880.7000000002</v>
      </c>
      <c r="K44" s="1">
        <f t="shared" si="31"/>
        <v>970896.2</v>
      </c>
      <c r="L44" s="1">
        <f t="shared" si="32"/>
        <v>283529055</v>
      </c>
      <c r="M44" s="1">
        <f t="shared" si="33"/>
        <v>377717560</v>
      </c>
      <c r="O44" s="1">
        <f t="shared" si="20"/>
        <v>1.3322005393768197</v>
      </c>
      <c r="P44" s="1">
        <f t="shared" si="21"/>
        <v>0.90410061378326267</v>
      </c>
      <c r="Q44" s="1">
        <f t="shared" si="22"/>
        <v>0.28683211587362006</v>
      </c>
      <c r="R44" s="1">
        <f t="shared" si="23"/>
        <v>-0.10081462635035891</v>
      </c>
      <c r="S44" s="1">
        <f t="shared" si="24"/>
        <v>0.38764674222397899</v>
      </c>
      <c r="U44" s="1">
        <f t="shared" si="25"/>
        <v>2044776.9000000001</v>
      </c>
      <c r="V44" s="1">
        <f t="shared" si="26"/>
        <v>661246615</v>
      </c>
      <c r="W44" s="1">
        <f t="shared" si="27"/>
        <v>8.3371011784388234</v>
      </c>
      <c r="Y44" s="1">
        <f t="shared" si="28"/>
        <v>4.6496586034783897E-2</v>
      </c>
    </row>
    <row r="45" spans="1:28" x14ac:dyDescent="0.2">
      <c r="A45" s="5" t="s">
        <v>22</v>
      </c>
      <c r="B45" s="1">
        <v>5.0000000000000001E-3</v>
      </c>
      <c r="C45" s="2">
        <v>2</v>
      </c>
      <c r="D45" s="7"/>
      <c r="E45" s="6">
        <v>221576.52</v>
      </c>
      <c r="F45" s="6">
        <v>204142.36</v>
      </c>
      <c r="G45" s="6">
        <v>675687.81</v>
      </c>
      <c r="H45" s="6">
        <v>970693.85</v>
      </c>
      <c r="J45" s="1">
        <f t="shared" si="30"/>
        <v>1107882.5999999999</v>
      </c>
      <c r="K45" s="1">
        <f t="shared" si="31"/>
        <v>1020711.7999999999</v>
      </c>
      <c r="L45" s="1">
        <f t="shared" si="32"/>
        <v>337843905</v>
      </c>
      <c r="M45" s="1">
        <f t="shared" si="33"/>
        <v>485346925</v>
      </c>
      <c r="O45" s="1">
        <f t="shared" si="20"/>
        <v>1.4366010983681947</v>
      </c>
      <c r="P45" s="1">
        <f t="shared" si="21"/>
        <v>0.92131765585992598</v>
      </c>
      <c r="Q45" s="1">
        <f t="shared" si="22"/>
        <v>0.36227997521917593</v>
      </c>
      <c r="R45" s="1">
        <f t="shared" si="23"/>
        <v>-8.195039897845327E-2</v>
      </c>
      <c r="S45" s="1">
        <f t="shared" si="24"/>
        <v>0.44423037419762923</v>
      </c>
      <c r="U45" s="1">
        <f t="shared" si="25"/>
        <v>2128594.4</v>
      </c>
      <c r="V45" s="1">
        <f t="shared" si="26"/>
        <v>823190830</v>
      </c>
      <c r="W45" s="1">
        <f t="shared" si="27"/>
        <v>8.5951820281588756</v>
      </c>
      <c r="Y45" s="1">
        <f t="shared" si="28"/>
        <v>5.1683649368015221E-2</v>
      </c>
    </row>
    <row r="46" spans="1:28" x14ac:dyDescent="0.2">
      <c r="A46" s="5" t="s">
        <v>22</v>
      </c>
      <c r="B46" s="1">
        <v>5.0000000000000001E-3</v>
      </c>
      <c r="C46" s="2">
        <v>3</v>
      </c>
      <c r="D46" s="8"/>
      <c r="E46" s="6">
        <v>268908.78000000003</v>
      </c>
      <c r="F46" s="6">
        <v>249223.91</v>
      </c>
      <c r="G46" s="1">
        <v>672550.05</v>
      </c>
      <c r="H46" s="1">
        <v>956354.8</v>
      </c>
      <c r="J46" s="1">
        <f t="shared" si="30"/>
        <v>1344543.9000000001</v>
      </c>
      <c r="K46" s="1">
        <f t="shared" si="31"/>
        <v>1246119.55</v>
      </c>
      <c r="L46" s="1">
        <f t="shared" si="32"/>
        <v>336275025</v>
      </c>
      <c r="M46" s="1">
        <f t="shared" si="33"/>
        <v>478177400</v>
      </c>
      <c r="O46" s="1">
        <f t="shared" si="20"/>
        <v>1.421983092559431</v>
      </c>
      <c r="P46" s="1">
        <f t="shared" si="21"/>
        <v>0.92679722097582673</v>
      </c>
      <c r="Q46" s="1">
        <f t="shared" si="22"/>
        <v>0.35205244140841646</v>
      </c>
      <c r="R46" s="1">
        <f t="shared" si="23"/>
        <v>-7.6020484943919955E-2</v>
      </c>
      <c r="S46" s="1">
        <f t="shared" si="24"/>
        <v>0.4280729263523364</v>
      </c>
      <c r="U46" s="1">
        <f t="shared" si="25"/>
        <v>2590663.4500000002</v>
      </c>
      <c r="V46" s="1">
        <f t="shared" si="26"/>
        <v>814452425</v>
      </c>
      <c r="W46" s="1">
        <f t="shared" si="27"/>
        <v>8.296365009251657</v>
      </c>
      <c r="Y46" s="1">
        <f t="shared" si="28"/>
        <v>5.1597648593688039E-2</v>
      </c>
      <c r="Z46" s="1">
        <f>AVERAGE(Y44:Y46)</f>
        <v>4.9925961332162393E-2</v>
      </c>
      <c r="AA46">
        <f t="shared" ref="AA46" si="38">Z46-Z$28</f>
        <v>3.7349062403106731E-2</v>
      </c>
      <c r="AB46" s="1">
        <f>_xlfn.STDEV.S(Y44:Y46)</f>
        <v>2.9702374031377633E-3</v>
      </c>
    </row>
    <row r="47" spans="1:28" x14ac:dyDescent="0.2">
      <c r="A47" s="5" t="s">
        <v>23</v>
      </c>
      <c r="B47" s="1">
        <v>5.0000000000000001E-3</v>
      </c>
      <c r="C47" s="2">
        <v>1</v>
      </c>
      <c r="D47" s="5"/>
      <c r="E47" s="6">
        <v>198211.58</v>
      </c>
      <c r="F47" s="6">
        <v>174091.77</v>
      </c>
      <c r="G47" s="6">
        <v>744219.79</v>
      </c>
      <c r="H47" s="6">
        <v>955818.42</v>
      </c>
      <c r="J47" s="1">
        <f t="shared" si="30"/>
        <v>991057.89999999991</v>
      </c>
      <c r="K47" s="1">
        <f t="shared" si="31"/>
        <v>870458.85</v>
      </c>
      <c r="L47" s="1">
        <f t="shared" si="32"/>
        <v>372109895</v>
      </c>
      <c r="M47" s="1">
        <f t="shared" si="33"/>
        <v>477909210</v>
      </c>
      <c r="O47" s="1">
        <f t="shared" si="20"/>
        <v>1.2843227670685833</v>
      </c>
      <c r="P47" s="1">
        <f t="shared" si="21"/>
        <v>0.8783128109871281</v>
      </c>
      <c r="Q47" s="1">
        <f t="shared" si="22"/>
        <v>0.25023154989969892</v>
      </c>
      <c r="R47" s="1">
        <f t="shared" si="23"/>
        <v>-0.12975247204779616</v>
      </c>
      <c r="S47" s="1">
        <f t="shared" si="24"/>
        <v>0.37998402194749509</v>
      </c>
      <c r="U47" s="1">
        <f t="shared" si="25"/>
        <v>1861516.75</v>
      </c>
      <c r="V47" s="1">
        <f t="shared" si="26"/>
        <v>850019105</v>
      </c>
      <c r="W47" s="1">
        <f t="shared" si="27"/>
        <v>8.8348728596794768</v>
      </c>
      <c r="Y47" s="1">
        <f t="shared" si="28"/>
        <v>4.3009563123614737E-2</v>
      </c>
    </row>
    <row r="48" spans="1:28" x14ac:dyDescent="0.2">
      <c r="A48" s="5" t="s">
        <v>23</v>
      </c>
      <c r="B48" s="1">
        <v>5.0000000000000001E-3</v>
      </c>
      <c r="C48" s="2">
        <v>2</v>
      </c>
      <c r="D48" s="7"/>
      <c r="E48" s="6">
        <v>223645.19</v>
      </c>
      <c r="F48" s="6">
        <v>218033.51</v>
      </c>
      <c r="G48" s="6">
        <v>699026.06</v>
      </c>
      <c r="H48" s="6">
        <v>1002009.52</v>
      </c>
      <c r="J48" s="1">
        <f t="shared" si="30"/>
        <v>1118225.95</v>
      </c>
      <c r="K48" s="1">
        <f t="shared" si="31"/>
        <v>1090167.55</v>
      </c>
      <c r="L48" s="1">
        <f t="shared" si="32"/>
        <v>349513030</v>
      </c>
      <c r="M48" s="1">
        <f t="shared" si="33"/>
        <v>501004760</v>
      </c>
      <c r="O48" s="1">
        <f t="shared" si="20"/>
        <v>1.433436573165813</v>
      </c>
      <c r="P48" s="1">
        <f t="shared" si="21"/>
        <v>0.9749081122647888</v>
      </c>
      <c r="Q48" s="1">
        <f t="shared" si="22"/>
        <v>0.36007475922763238</v>
      </c>
      <c r="R48" s="1">
        <f t="shared" si="23"/>
        <v>-2.5412056256504608E-2</v>
      </c>
      <c r="S48" s="1">
        <f t="shared" si="24"/>
        <v>0.38548681548413699</v>
      </c>
      <c r="U48" s="1">
        <f t="shared" si="25"/>
        <v>2208393.5</v>
      </c>
      <c r="V48" s="1">
        <f t="shared" si="26"/>
        <v>850517790</v>
      </c>
      <c r="W48" s="1">
        <f t="shared" si="27"/>
        <v>8.5892003424138714</v>
      </c>
      <c r="Y48" s="1">
        <f t="shared" si="28"/>
        <v>4.4880407967734216E-2</v>
      </c>
    </row>
    <row r="49" spans="1:28" x14ac:dyDescent="0.2">
      <c r="A49" s="5" t="s">
        <v>23</v>
      </c>
      <c r="B49" s="1">
        <v>5.0000000000000001E-3</v>
      </c>
      <c r="C49" s="2">
        <v>3</v>
      </c>
      <c r="D49" s="8"/>
      <c r="E49" s="6">
        <v>284104.52</v>
      </c>
      <c r="F49" s="6">
        <v>268028.40999999997</v>
      </c>
      <c r="G49" s="1">
        <v>712010.93</v>
      </c>
      <c r="H49" s="1">
        <v>954959.05</v>
      </c>
      <c r="J49" s="1">
        <f t="shared" si="30"/>
        <v>1420522.6</v>
      </c>
      <c r="K49" s="1">
        <f t="shared" si="31"/>
        <v>1340142.0499999998</v>
      </c>
      <c r="L49" s="1">
        <f t="shared" si="32"/>
        <v>356005465</v>
      </c>
      <c r="M49" s="1">
        <f t="shared" si="33"/>
        <v>477479525</v>
      </c>
      <c r="O49" s="1">
        <f t="shared" si="20"/>
        <v>1.341214031644149</v>
      </c>
      <c r="P49" s="1">
        <f t="shared" si="21"/>
        <v>0.94341480381938292</v>
      </c>
      <c r="Q49" s="1">
        <f t="shared" si="22"/>
        <v>0.29357519756247885</v>
      </c>
      <c r="R49" s="1">
        <f t="shared" si="23"/>
        <v>-5.8249216269315722E-2</v>
      </c>
      <c r="S49" s="1">
        <f t="shared" si="24"/>
        <v>0.35182441383179458</v>
      </c>
      <c r="U49" s="1">
        <f t="shared" si="25"/>
        <v>2760664.65</v>
      </c>
      <c r="V49" s="1">
        <f t="shared" si="26"/>
        <v>833484990</v>
      </c>
      <c r="W49" s="1">
        <f t="shared" si="27"/>
        <v>8.2379967600278317</v>
      </c>
      <c r="Y49" s="1">
        <f t="shared" si="28"/>
        <v>4.2707520296549131E-2</v>
      </c>
      <c r="Z49" s="1">
        <f>AVERAGE(Y47:Y49)</f>
        <v>4.3532497129299359E-2</v>
      </c>
      <c r="AA49">
        <f t="shared" ref="AA49" si="39">Z49-Z$28</f>
        <v>3.0955598200243697E-2</v>
      </c>
      <c r="AB49" s="1">
        <f>_xlfn.STDEV.S(Y47:Y49)</f>
        <v>1.1770536048214034E-3</v>
      </c>
    </row>
    <row r="50" spans="1:28" x14ac:dyDescent="0.2">
      <c r="A50" s="5" t="s">
        <v>16</v>
      </c>
      <c r="B50" s="1">
        <v>0.01</v>
      </c>
      <c r="C50" s="2">
        <v>1</v>
      </c>
      <c r="D50" s="5"/>
      <c r="E50" s="6">
        <v>197178.33</v>
      </c>
      <c r="F50" s="6">
        <v>172378.66</v>
      </c>
      <c r="G50" s="6">
        <v>198170.81</v>
      </c>
      <c r="H50" s="6">
        <v>232326.45</v>
      </c>
      <c r="J50" s="1">
        <f t="shared" si="30"/>
        <v>985891.64999999991</v>
      </c>
      <c r="K50" s="1">
        <f t="shared" si="31"/>
        <v>861893.3</v>
      </c>
      <c r="L50" s="1">
        <f t="shared" si="32"/>
        <v>99085405</v>
      </c>
      <c r="M50" s="1">
        <f t="shared" si="33"/>
        <v>116163225</v>
      </c>
      <c r="O50" s="1">
        <f t="shared" si="20"/>
        <v>1.1723545460605425</v>
      </c>
      <c r="P50" s="1">
        <f t="shared" si="21"/>
        <v>0.87422720336458892</v>
      </c>
      <c r="Q50" s="1">
        <f t="shared" si="22"/>
        <v>0.15901415911031103</v>
      </c>
      <c r="R50" s="1">
        <f t="shared" si="23"/>
        <v>-0.13441497902679569</v>
      </c>
      <c r="S50" s="1">
        <f t="shared" si="24"/>
        <v>0.29342913813710669</v>
      </c>
      <c r="U50" s="1">
        <f t="shared" si="25"/>
        <v>1847784.95</v>
      </c>
      <c r="V50" s="1">
        <f t="shared" si="26"/>
        <v>215248630</v>
      </c>
      <c r="W50" s="1">
        <f t="shared" si="27"/>
        <v>6.8640633831207349</v>
      </c>
      <c r="Y50" s="1">
        <f t="shared" si="28"/>
        <v>4.2748605564842501E-2</v>
      </c>
    </row>
    <row r="51" spans="1:28" x14ac:dyDescent="0.2">
      <c r="A51" s="5" t="s">
        <v>16</v>
      </c>
      <c r="B51" s="1">
        <v>0.01</v>
      </c>
      <c r="C51" s="2">
        <v>2</v>
      </c>
      <c r="D51" s="7"/>
      <c r="E51" s="6">
        <v>209212.71</v>
      </c>
      <c r="F51" s="6">
        <v>199149.41</v>
      </c>
      <c r="G51" s="6">
        <v>195770.72</v>
      </c>
      <c r="H51" s="6">
        <v>231114.38</v>
      </c>
      <c r="J51" s="1">
        <f t="shared" si="30"/>
        <v>1046063.5499999999</v>
      </c>
      <c r="K51" s="1">
        <f t="shared" si="31"/>
        <v>995747.05</v>
      </c>
      <c r="L51" s="1">
        <f t="shared" si="32"/>
        <v>97885360</v>
      </c>
      <c r="M51" s="1">
        <f t="shared" si="33"/>
        <v>115557190</v>
      </c>
      <c r="O51" s="1">
        <f t="shared" si="20"/>
        <v>1.1805359861781168</v>
      </c>
      <c r="P51" s="1">
        <f t="shared" si="21"/>
        <v>0.95189919388740785</v>
      </c>
      <c r="Q51" s="1">
        <f t="shared" si="22"/>
        <v>0.16596856092304044</v>
      </c>
      <c r="R51" s="1">
        <f t="shared" si="23"/>
        <v>-4.9296138571114985E-2</v>
      </c>
      <c r="S51" s="1">
        <f t="shared" si="24"/>
        <v>0.21526469949415541</v>
      </c>
      <c r="U51" s="1">
        <f t="shared" si="25"/>
        <v>2041810.6</v>
      </c>
      <c r="V51" s="1">
        <f t="shared" si="26"/>
        <v>213442550</v>
      </c>
      <c r="W51" s="1">
        <f t="shared" si="27"/>
        <v>6.7078549505377554</v>
      </c>
      <c r="Y51" s="1">
        <f t="shared" si="28"/>
        <v>3.2091436246232195E-2</v>
      </c>
    </row>
    <row r="52" spans="1:28" x14ac:dyDescent="0.2">
      <c r="A52" s="5" t="s">
        <v>16</v>
      </c>
      <c r="B52" s="1">
        <v>0.01</v>
      </c>
      <c r="C52" s="2">
        <v>3</v>
      </c>
      <c r="D52" s="8"/>
      <c r="E52" s="6">
        <v>274816.09999999998</v>
      </c>
      <c r="F52" s="6">
        <v>282924.07</v>
      </c>
      <c r="G52" s="1">
        <v>207031.16</v>
      </c>
      <c r="H52" s="1">
        <v>274673.25</v>
      </c>
      <c r="J52" s="1">
        <f t="shared" si="30"/>
        <v>1374080.5</v>
      </c>
      <c r="K52" s="1">
        <f t="shared" si="31"/>
        <v>1414620.35</v>
      </c>
      <c r="L52" s="1">
        <f t="shared" si="32"/>
        <v>103515580</v>
      </c>
      <c r="M52" s="1">
        <f t="shared" si="33"/>
        <v>137336625</v>
      </c>
      <c r="O52" s="1">
        <f t="shared" si="20"/>
        <v>1.3267241993910481</v>
      </c>
      <c r="P52" s="1">
        <f t="shared" si="21"/>
        <v>1.0295032569052542</v>
      </c>
      <c r="Q52" s="1">
        <f t="shared" si="22"/>
        <v>0.28271289606310451</v>
      </c>
      <c r="R52" s="1">
        <f t="shared" si="23"/>
        <v>2.9076411060357413E-2</v>
      </c>
      <c r="S52" s="1">
        <f t="shared" si="24"/>
        <v>0.2536364850027471</v>
      </c>
      <c r="U52" s="1">
        <f t="shared" si="25"/>
        <v>2788700.85</v>
      </c>
      <c r="V52" s="1">
        <f t="shared" si="26"/>
        <v>240852205</v>
      </c>
      <c r="W52" s="1">
        <f t="shared" si="27"/>
        <v>6.4324111399871642</v>
      </c>
      <c r="Y52" s="1">
        <f t="shared" si="28"/>
        <v>3.9431012645633409E-2</v>
      </c>
      <c r="Z52" s="1">
        <f>AVERAGE(Y50:Y52)</f>
        <v>3.8090351485569371E-2</v>
      </c>
      <c r="AA52">
        <f>Z52-Z$52</f>
        <v>0</v>
      </c>
      <c r="AB52" s="1">
        <f>_xlfn.STDEV.S(Y50:Y52)</f>
        <v>5.4536083221075208E-3</v>
      </c>
    </row>
    <row r="53" spans="1:28" x14ac:dyDescent="0.2">
      <c r="A53" s="5" t="s">
        <v>17</v>
      </c>
      <c r="B53" s="1">
        <v>0.01</v>
      </c>
      <c r="C53" s="2">
        <v>1</v>
      </c>
      <c r="D53" s="5"/>
      <c r="E53" s="6">
        <v>177259.6</v>
      </c>
      <c r="F53" s="6">
        <v>175034.07</v>
      </c>
      <c r="G53" s="6">
        <v>163798.29</v>
      </c>
      <c r="H53" s="6">
        <v>209010.31</v>
      </c>
      <c r="J53" s="1">
        <f t="shared" si="30"/>
        <v>886298</v>
      </c>
      <c r="K53" s="1">
        <f t="shared" si="31"/>
        <v>875170.35000000009</v>
      </c>
      <c r="L53" s="1">
        <f t="shared" si="32"/>
        <v>81899145</v>
      </c>
      <c r="M53" s="1">
        <f t="shared" si="33"/>
        <v>104505155</v>
      </c>
      <c r="O53" s="1">
        <f t="shared" si="20"/>
        <v>1.2760225396736438</v>
      </c>
      <c r="P53" s="1">
        <f t="shared" si="21"/>
        <v>0.98744479847635902</v>
      </c>
      <c r="Q53" s="1">
        <f t="shared" si="22"/>
        <v>0.24374784908762329</v>
      </c>
      <c r="R53" s="1">
        <f t="shared" si="23"/>
        <v>-1.2634684046443627E-2</v>
      </c>
      <c r="S53" s="1">
        <f t="shared" si="24"/>
        <v>0.25638253313406689</v>
      </c>
      <c r="U53" s="1">
        <f t="shared" si="25"/>
        <v>1761468.35</v>
      </c>
      <c r="V53" s="1">
        <f t="shared" si="26"/>
        <v>186404300</v>
      </c>
      <c r="W53" s="1">
        <f t="shared" si="27"/>
        <v>6.7255127776650578</v>
      </c>
      <c r="Y53" s="1">
        <f t="shared" si="28"/>
        <v>3.8120890051015106E-2</v>
      </c>
    </row>
    <row r="54" spans="1:28" x14ac:dyDescent="0.2">
      <c r="A54" s="5" t="s">
        <v>17</v>
      </c>
      <c r="B54" s="1">
        <v>0.01</v>
      </c>
      <c r="C54" s="2">
        <v>2</v>
      </c>
      <c r="D54" s="7"/>
      <c r="E54" s="6">
        <v>230663.07</v>
      </c>
      <c r="F54" s="6">
        <v>220210.68</v>
      </c>
      <c r="G54" s="6">
        <v>162353.15</v>
      </c>
      <c r="H54" s="6">
        <v>207109.85</v>
      </c>
      <c r="J54" s="1">
        <f t="shared" si="30"/>
        <v>1153315.3500000001</v>
      </c>
      <c r="K54" s="1">
        <f t="shared" si="31"/>
        <v>1101053.3999999999</v>
      </c>
      <c r="L54" s="1">
        <f t="shared" si="32"/>
        <v>81176575</v>
      </c>
      <c r="M54" s="1">
        <f t="shared" si="33"/>
        <v>103554925</v>
      </c>
      <c r="O54" s="1">
        <f t="shared" si="20"/>
        <v>1.2756749715050186</v>
      </c>
      <c r="P54" s="1">
        <f t="shared" si="21"/>
        <v>0.95468546395398257</v>
      </c>
      <c r="Q54" s="1">
        <f t="shared" si="22"/>
        <v>0.24347542794894836</v>
      </c>
      <c r="R54" s="1">
        <f t="shared" si="23"/>
        <v>-4.6373349867622503E-2</v>
      </c>
      <c r="S54" s="1">
        <f t="shared" si="24"/>
        <v>0.28984877781657087</v>
      </c>
      <c r="U54" s="1">
        <f t="shared" si="25"/>
        <v>2254368.75</v>
      </c>
      <c r="V54" s="1">
        <f t="shared" si="26"/>
        <v>184731500</v>
      </c>
      <c r="W54" s="1">
        <f t="shared" si="27"/>
        <v>6.3565625638876773</v>
      </c>
      <c r="Y54" s="1">
        <f t="shared" si="28"/>
        <v>4.559835208155321E-2</v>
      </c>
    </row>
    <row r="55" spans="1:28" x14ac:dyDescent="0.2">
      <c r="A55" s="5" t="s">
        <v>17</v>
      </c>
      <c r="B55" s="1">
        <v>0.01</v>
      </c>
      <c r="C55" s="2">
        <v>3</v>
      </c>
      <c r="D55" s="8"/>
      <c r="E55" s="6">
        <v>273755.98</v>
      </c>
      <c r="F55" s="6">
        <v>266863.83</v>
      </c>
      <c r="G55" s="1">
        <v>196133.59</v>
      </c>
      <c r="H55" s="1">
        <v>252357.45</v>
      </c>
      <c r="J55" s="1">
        <f t="shared" si="30"/>
        <v>1368779.9</v>
      </c>
      <c r="K55" s="1">
        <f t="shared" si="31"/>
        <v>1334319.1500000001</v>
      </c>
      <c r="L55" s="1">
        <f t="shared" si="32"/>
        <v>98066795</v>
      </c>
      <c r="M55" s="1">
        <f t="shared" si="33"/>
        <v>126178725</v>
      </c>
      <c r="O55" s="1">
        <f t="shared" si="20"/>
        <v>1.2866610456679042</v>
      </c>
      <c r="P55" s="1">
        <f t="shared" si="21"/>
        <v>0.97482374631597102</v>
      </c>
      <c r="Q55" s="1">
        <f t="shared" si="22"/>
        <v>0.25205052614719925</v>
      </c>
      <c r="R55" s="1">
        <f t="shared" si="23"/>
        <v>-2.5498597334960228E-2</v>
      </c>
      <c r="S55" s="1">
        <f t="shared" si="24"/>
        <v>0.27754912348215949</v>
      </c>
      <c r="U55" s="1">
        <f t="shared" si="25"/>
        <v>2703099.05</v>
      </c>
      <c r="V55" s="1">
        <f t="shared" si="26"/>
        <v>224245520</v>
      </c>
      <c r="W55" s="1">
        <f t="shared" si="27"/>
        <v>6.3743209751998053</v>
      </c>
      <c r="Y55" s="1">
        <f t="shared" si="28"/>
        <v>4.3541755202162476E-2</v>
      </c>
      <c r="Z55" s="1">
        <f>AVERAGE(Y53:Y55)</f>
        <v>4.242033244491026E-2</v>
      </c>
      <c r="AA55">
        <f t="shared" ref="AA55" si="40">Z55-Z$52</f>
        <v>4.3299809593408886E-3</v>
      </c>
      <c r="AB55" s="1">
        <f>_xlfn.STDEV.S(Y53:Y55)</f>
        <v>3.8628100334985567E-3</v>
      </c>
    </row>
    <row r="56" spans="1:28" x14ac:dyDescent="0.2">
      <c r="A56" s="5" t="s">
        <v>20</v>
      </c>
      <c r="B56" s="1">
        <v>0.01</v>
      </c>
      <c r="C56" s="2">
        <v>1</v>
      </c>
      <c r="D56" s="5"/>
      <c r="E56" s="6">
        <v>195639.59</v>
      </c>
      <c r="F56" s="6">
        <v>183489.55</v>
      </c>
      <c r="G56" s="6">
        <v>229222.37</v>
      </c>
      <c r="H56" s="6">
        <v>623588.56000000006</v>
      </c>
      <c r="J56" s="1">
        <f t="shared" si="30"/>
        <v>978197.95</v>
      </c>
      <c r="K56" s="1">
        <f t="shared" si="31"/>
        <v>917447.75</v>
      </c>
      <c r="L56" s="1">
        <f t="shared" si="32"/>
        <v>114611185</v>
      </c>
      <c r="M56" s="1">
        <f t="shared" si="33"/>
        <v>311794280</v>
      </c>
      <c r="O56" s="1">
        <f t="shared" si="20"/>
        <v>2.7204524584576975</v>
      </c>
      <c r="P56" s="1">
        <f t="shared" si="21"/>
        <v>0.93789580115149496</v>
      </c>
      <c r="Q56" s="1">
        <f t="shared" si="22"/>
        <v>1.0007982114953193</v>
      </c>
      <c r="R56" s="1">
        <f t="shared" si="23"/>
        <v>-6.4116422338876516E-2</v>
      </c>
      <c r="S56" s="1">
        <f t="shared" si="24"/>
        <v>1.0649146338341959</v>
      </c>
      <c r="U56" s="1">
        <f t="shared" si="25"/>
        <v>1895645.7</v>
      </c>
      <c r="V56" s="1">
        <f t="shared" si="26"/>
        <v>426405465</v>
      </c>
      <c r="W56" s="1">
        <f t="shared" si="27"/>
        <v>7.8133927713825013</v>
      </c>
      <c r="Y56" s="1">
        <f t="shared" si="28"/>
        <v>0.13629349822711778</v>
      </c>
    </row>
    <row r="57" spans="1:28" x14ac:dyDescent="0.2">
      <c r="A57" s="5" t="s">
        <v>20</v>
      </c>
      <c r="B57" s="1">
        <v>0.01</v>
      </c>
      <c r="C57" s="2">
        <v>2</v>
      </c>
      <c r="D57" s="7"/>
      <c r="E57" s="6">
        <v>222923.68</v>
      </c>
      <c r="F57" s="6">
        <v>217231.84</v>
      </c>
      <c r="G57" s="6">
        <v>234071.58</v>
      </c>
      <c r="H57" s="6">
        <v>691184.08</v>
      </c>
      <c r="J57" s="1">
        <f t="shared" si="30"/>
        <v>1114618.3999999999</v>
      </c>
      <c r="K57" s="1">
        <f t="shared" si="31"/>
        <v>1086159.2</v>
      </c>
      <c r="L57" s="1">
        <f t="shared" si="32"/>
        <v>117035790</v>
      </c>
      <c r="M57" s="1">
        <f t="shared" si="33"/>
        <v>345592040</v>
      </c>
      <c r="O57" s="1">
        <f t="shared" ref="O57:O85" si="41">M57/L57</f>
        <v>2.9528748428151763</v>
      </c>
      <c r="P57" s="1">
        <f t="shared" ref="P57:P85" si="42">K57/J57</f>
        <v>0.97446731545074083</v>
      </c>
      <c r="Q57" s="1">
        <f t="shared" ref="Q57:Q85" si="43">LN(O57)</f>
        <v>1.0827792188006711</v>
      </c>
      <c r="R57" s="1">
        <f t="shared" ref="R57:R85" si="44">LN(P57)</f>
        <v>-2.5864300411523378E-2</v>
      </c>
      <c r="S57" s="1">
        <f t="shared" ref="S57:S85" si="45">Q57-R57</f>
        <v>1.1086435192121944</v>
      </c>
      <c r="U57" s="1">
        <f t="shared" ref="U57:U85" si="46">J57+K57</f>
        <v>2200777.5999999996</v>
      </c>
      <c r="V57" s="1">
        <f t="shared" ref="V57:V85" si="47">L57+M57</f>
        <v>462627830</v>
      </c>
      <c r="W57" s="1">
        <f t="shared" ref="W57:W85" si="48">LN(V57/U57)/LN(2)</f>
        <v>7.7156948848489355</v>
      </c>
      <c r="Y57" s="1">
        <f t="shared" ref="Y57:Y85" si="49">S57/W57</f>
        <v>0.14368680148164004</v>
      </c>
    </row>
    <row r="58" spans="1:28" x14ac:dyDescent="0.2">
      <c r="A58" s="5" t="s">
        <v>20</v>
      </c>
      <c r="B58" s="1">
        <v>0.01</v>
      </c>
      <c r="C58" s="2">
        <v>3</v>
      </c>
      <c r="D58" s="8"/>
      <c r="E58" s="6">
        <v>271370.88</v>
      </c>
      <c r="F58" s="6">
        <v>267938.87</v>
      </c>
      <c r="G58" s="1">
        <v>217280.01</v>
      </c>
      <c r="H58" s="1">
        <v>647880.06999999995</v>
      </c>
      <c r="J58" s="1">
        <f t="shared" si="30"/>
        <v>1356854.4</v>
      </c>
      <c r="K58" s="1">
        <f t="shared" si="31"/>
        <v>1339694.3500000001</v>
      </c>
      <c r="L58" s="1">
        <f t="shared" si="32"/>
        <v>108640005</v>
      </c>
      <c r="M58" s="1">
        <f t="shared" si="33"/>
        <v>323940035</v>
      </c>
      <c r="O58" s="1">
        <f t="shared" si="41"/>
        <v>2.981774853563381</v>
      </c>
      <c r="P58" s="1">
        <f t="shared" si="42"/>
        <v>0.9873530645587324</v>
      </c>
      <c r="Q58" s="1">
        <f t="shared" si="43"/>
        <v>1.0925187116689954</v>
      </c>
      <c r="R58" s="1">
        <f t="shared" si="44"/>
        <v>-1.2727588661553569E-2</v>
      </c>
      <c r="S58" s="1">
        <f t="shared" si="45"/>
        <v>1.105246300330549</v>
      </c>
      <c r="U58" s="1">
        <f t="shared" si="46"/>
        <v>2696548.75</v>
      </c>
      <c r="V58" s="1">
        <f t="shared" si="47"/>
        <v>432580040</v>
      </c>
      <c r="W58" s="1">
        <f t="shared" si="48"/>
        <v>7.3257091720528873</v>
      </c>
      <c r="Y58" s="1">
        <f t="shared" si="49"/>
        <v>0.15087226019659544</v>
      </c>
      <c r="Z58" s="1">
        <f>AVERAGE(Y56:Y58)</f>
        <v>0.1436175199684511</v>
      </c>
      <c r="AA58">
        <f t="shared" ref="AA58" si="50">Z58-Z$52</f>
        <v>0.10552716848288173</v>
      </c>
      <c r="AB58" s="1">
        <f>_xlfn.STDEV.S(Y56:Y58)</f>
        <v>7.2896279114042818E-3</v>
      </c>
    </row>
    <row r="59" spans="1:28" x14ac:dyDescent="0.2">
      <c r="A59" s="5" t="s">
        <v>18</v>
      </c>
      <c r="B59" s="1">
        <v>0.01</v>
      </c>
      <c r="C59" s="2">
        <v>1</v>
      </c>
      <c r="D59" s="5"/>
      <c r="E59" s="6">
        <v>192397.16</v>
      </c>
      <c r="F59" s="6">
        <v>187986.22</v>
      </c>
      <c r="G59" s="6">
        <v>195961.23</v>
      </c>
      <c r="H59" s="6">
        <v>542386.47</v>
      </c>
      <c r="J59" s="1">
        <f t="shared" si="30"/>
        <v>961985.8</v>
      </c>
      <c r="K59" s="1">
        <f t="shared" si="31"/>
        <v>939931.1</v>
      </c>
      <c r="L59" s="1">
        <f t="shared" si="32"/>
        <v>97980615</v>
      </c>
      <c r="M59" s="1">
        <f t="shared" si="33"/>
        <v>271193235</v>
      </c>
      <c r="O59" s="1">
        <f t="shared" si="41"/>
        <v>2.7678254009734475</v>
      </c>
      <c r="P59" s="1">
        <f t="shared" si="42"/>
        <v>0.97707377801210782</v>
      </c>
      <c r="Q59" s="1">
        <f t="shared" si="43"/>
        <v>1.0180619580829393</v>
      </c>
      <c r="R59" s="1">
        <f t="shared" si="44"/>
        <v>-2.3193114936713419E-2</v>
      </c>
      <c r="S59" s="1">
        <f t="shared" si="45"/>
        <v>1.0412550730196528</v>
      </c>
      <c r="U59" s="1">
        <f t="shared" si="46"/>
        <v>1901916.9</v>
      </c>
      <c r="V59" s="1">
        <f t="shared" si="47"/>
        <v>369173850</v>
      </c>
      <c r="W59" s="1">
        <f t="shared" si="48"/>
        <v>7.6007023425070868</v>
      </c>
      <c r="Y59" s="1">
        <f t="shared" si="49"/>
        <v>0.13699458630242786</v>
      </c>
    </row>
    <row r="60" spans="1:28" x14ac:dyDescent="0.2">
      <c r="A60" s="5" t="s">
        <v>18</v>
      </c>
      <c r="B60" s="1">
        <v>0.01</v>
      </c>
      <c r="C60" s="2">
        <v>2</v>
      </c>
      <c r="D60" s="7"/>
      <c r="E60" s="6">
        <v>225088.18</v>
      </c>
      <c r="F60" s="6">
        <v>212421.84</v>
      </c>
      <c r="G60" s="6">
        <v>203445.39</v>
      </c>
      <c r="H60" s="6">
        <v>573041.5</v>
      </c>
      <c r="J60" s="1">
        <f t="shared" si="30"/>
        <v>1125440.8999999999</v>
      </c>
      <c r="K60" s="1">
        <f t="shared" si="31"/>
        <v>1062109.2</v>
      </c>
      <c r="L60" s="1">
        <f t="shared" si="32"/>
        <v>101722695</v>
      </c>
      <c r="M60" s="1">
        <f t="shared" si="33"/>
        <v>286520750</v>
      </c>
      <c r="O60" s="1">
        <f t="shared" si="41"/>
        <v>2.8166846149721061</v>
      </c>
      <c r="P60" s="1">
        <f t="shared" si="42"/>
        <v>0.94372720948741073</v>
      </c>
      <c r="Q60" s="1">
        <f t="shared" si="43"/>
        <v>1.0355605248601165</v>
      </c>
      <c r="R60" s="1">
        <f t="shared" si="44"/>
        <v>-5.7918127598003473E-2</v>
      </c>
      <c r="S60" s="1">
        <f t="shared" si="45"/>
        <v>1.0934786524581199</v>
      </c>
      <c r="U60" s="1">
        <f t="shared" si="46"/>
        <v>2187550.0999999996</v>
      </c>
      <c r="V60" s="1">
        <f t="shared" si="47"/>
        <v>388243445</v>
      </c>
      <c r="W60" s="1">
        <f t="shared" si="48"/>
        <v>7.4715016981050759</v>
      </c>
      <c r="Y60" s="1">
        <f t="shared" si="49"/>
        <v>0.1463532629237638</v>
      </c>
    </row>
    <row r="61" spans="1:28" x14ac:dyDescent="0.2">
      <c r="A61" s="5" t="s">
        <v>18</v>
      </c>
      <c r="B61" s="1">
        <v>0.01</v>
      </c>
      <c r="C61" s="2">
        <v>3</v>
      </c>
      <c r="D61" s="8"/>
      <c r="E61" s="6">
        <v>264264.28000000003</v>
      </c>
      <c r="F61" s="6">
        <v>268048.55</v>
      </c>
      <c r="G61" s="1">
        <v>218654.13</v>
      </c>
      <c r="H61" s="1">
        <v>687360.84</v>
      </c>
      <c r="J61" s="1">
        <f t="shared" si="30"/>
        <v>1321321.4000000001</v>
      </c>
      <c r="K61" s="1">
        <f t="shared" si="31"/>
        <v>1340242.75</v>
      </c>
      <c r="L61" s="1">
        <f t="shared" si="32"/>
        <v>109327065</v>
      </c>
      <c r="M61" s="1">
        <f t="shared" si="33"/>
        <v>343680420</v>
      </c>
      <c r="O61" s="1">
        <f t="shared" si="41"/>
        <v>3.1435987054074852</v>
      </c>
      <c r="P61" s="1">
        <f t="shared" si="42"/>
        <v>1.0143200208518532</v>
      </c>
      <c r="Q61" s="1">
        <f t="shared" si="43"/>
        <v>1.1453682281913367</v>
      </c>
      <c r="R61" s="1">
        <f t="shared" si="44"/>
        <v>1.4218457795025558E-2</v>
      </c>
      <c r="S61" s="1">
        <f t="shared" si="45"/>
        <v>1.1311497703963111</v>
      </c>
      <c r="U61" s="1">
        <f t="shared" si="46"/>
        <v>2661564.1500000004</v>
      </c>
      <c r="V61" s="1">
        <f t="shared" si="47"/>
        <v>453007485</v>
      </c>
      <c r="W61" s="1">
        <f t="shared" si="48"/>
        <v>7.4111167387074239</v>
      </c>
      <c r="Y61" s="1">
        <f t="shared" si="49"/>
        <v>0.15262878865319229</v>
      </c>
      <c r="Z61" s="1">
        <f>AVERAGE(Y59:Y61)</f>
        <v>0.14532554595979466</v>
      </c>
      <c r="AA61">
        <f t="shared" ref="AA61" si="51">Z61-Z$52</f>
        <v>0.10723519447422529</v>
      </c>
      <c r="AB61" s="1">
        <f>_xlfn.STDEV.S(Y59:Y61)</f>
        <v>7.8676058877325886E-3</v>
      </c>
    </row>
    <row r="62" spans="1:28" x14ac:dyDescent="0.2">
      <c r="A62" s="5" t="s">
        <v>19</v>
      </c>
      <c r="B62" s="1">
        <v>0.01</v>
      </c>
      <c r="C62" s="2">
        <v>1</v>
      </c>
      <c r="D62" s="5"/>
      <c r="E62" s="6">
        <v>195680.48</v>
      </c>
      <c r="F62" s="6">
        <v>193838.96</v>
      </c>
      <c r="G62" s="6">
        <v>187894.73</v>
      </c>
      <c r="H62" s="6">
        <v>998684.2</v>
      </c>
      <c r="J62" s="1">
        <f t="shared" si="30"/>
        <v>978402.4</v>
      </c>
      <c r="K62" s="1">
        <f t="shared" si="31"/>
        <v>969194.79999999993</v>
      </c>
      <c r="L62" s="1">
        <f t="shared" si="32"/>
        <v>93947365</v>
      </c>
      <c r="M62" s="1">
        <f t="shared" si="33"/>
        <v>499342100</v>
      </c>
      <c r="O62" s="1">
        <f t="shared" si="41"/>
        <v>5.3151261879457712</v>
      </c>
      <c r="P62" s="1">
        <f t="shared" si="42"/>
        <v>0.99058914818688093</v>
      </c>
      <c r="Q62" s="1">
        <f t="shared" si="43"/>
        <v>1.6705567533645278</v>
      </c>
      <c r="R62" s="1">
        <f t="shared" si="44"/>
        <v>-9.4554136761313239E-3</v>
      </c>
      <c r="S62" s="1">
        <f t="shared" si="45"/>
        <v>1.6800121670406591</v>
      </c>
      <c r="U62" s="1">
        <f t="shared" si="46"/>
        <v>1947597.2</v>
      </c>
      <c r="V62" s="1">
        <f t="shared" si="47"/>
        <v>593289465</v>
      </c>
      <c r="W62" s="1">
        <f t="shared" si="48"/>
        <v>8.2508970233606842</v>
      </c>
      <c r="Y62" s="1">
        <f t="shared" si="49"/>
        <v>0.20361569927294657</v>
      </c>
    </row>
    <row r="63" spans="1:28" x14ac:dyDescent="0.2">
      <c r="A63" s="5" t="s">
        <v>19</v>
      </c>
      <c r="B63" s="1">
        <v>0.01</v>
      </c>
      <c r="C63" s="2">
        <v>2</v>
      </c>
      <c r="D63" s="7"/>
      <c r="E63" s="6">
        <v>223677.6</v>
      </c>
      <c r="F63" s="6">
        <v>218156.19</v>
      </c>
      <c r="G63" s="6">
        <v>186360.5</v>
      </c>
      <c r="H63" s="6">
        <v>1008504.76</v>
      </c>
      <c r="J63" s="1">
        <f t="shared" si="30"/>
        <v>1118388</v>
      </c>
      <c r="K63" s="1">
        <f t="shared" si="31"/>
        <v>1090780.95</v>
      </c>
      <c r="L63" s="1">
        <f t="shared" si="32"/>
        <v>93180250</v>
      </c>
      <c r="M63" s="1">
        <f t="shared" si="33"/>
        <v>504252380</v>
      </c>
      <c r="O63" s="1">
        <f t="shared" si="41"/>
        <v>5.4115800290297571</v>
      </c>
      <c r="P63" s="1">
        <f t="shared" si="42"/>
        <v>0.97531531990686593</v>
      </c>
      <c r="Q63" s="1">
        <f t="shared" si="43"/>
        <v>1.6885411073399623</v>
      </c>
      <c r="R63" s="1">
        <f t="shared" si="44"/>
        <v>-2.4994455235742122E-2</v>
      </c>
      <c r="S63" s="1">
        <f t="shared" si="45"/>
        <v>1.7135355625757045</v>
      </c>
      <c r="U63" s="1">
        <f t="shared" si="46"/>
        <v>2209168.9500000002</v>
      </c>
      <c r="V63" s="1">
        <f t="shared" si="47"/>
        <v>597432630</v>
      </c>
      <c r="W63" s="1">
        <f t="shared" si="48"/>
        <v>8.0791284698034413</v>
      </c>
      <c r="Y63" s="1">
        <f t="shared" si="49"/>
        <v>0.21209411002439393</v>
      </c>
    </row>
    <row r="64" spans="1:28" x14ac:dyDescent="0.2">
      <c r="A64" s="5" t="s">
        <v>19</v>
      </c>
      <c r="B64" s="1">
        <v>0.01</v>
      </c>
      <c r="C64" s="2">
        <v>3</v>
      </c>
      <c r="D64" s="8"/>
      <c r="E64" s="6">
        <v>279793.37</v>
      </c>
      <c r="F64" s="6">
        <v>259837.71</v>
      </c>
      <c r="G64" s="1">
        <v>197540.8</v>
      </c>
      <c r="H64" s="1">
        <v>1010631.41</v>
      </c>
      <c r="J64" s="1">
        <f t="shared" si="30"/>
        <v>1398966.85</v>
      </c>
      <c r="K64" s="1">
        <f t="shared" si="31"/>
        <v>1299188.55</v>
      </c>
      <c r="L64" s="1">
        <f t="shared" si="32"/>
        <v>98770400</v>
      </c>
      <c r="M64" s="1">
        <f t="shared" si="33"/>
        <v>505315705</v>
      </c>
      <c r="O64" s="1">
        <f t="shared" si="41"/>
        <v>5.1160641750969926</v>
      </c>
      <c r="P64" s="1">
        <f t="shared" si="42"/>
        <v>0.92867715199970602</v>
      </c>
      <c r="Q64" s="1">
        <f t="shared" si="43"/>
        <v>1.6323854276365513</v>
      </c>
      <c r="R64" s="1">
        <f t="shared" si="44"/>
        <v>-7.3994122635140866E-2</v>
      </c>
      <c r="S64" s="1">
        <f t="shared" si="45"/>
        <v>1.7063795502716921</v>
      </c>
      <c r="U64" s="1">
        <f t="shared" si="46"/>
        <v>2698155.4000000004</v>
      </c>
      <c r="V64" s="1">
        <f t="shared" si="47"/>
        <v>604086105</v>
      </c>
      <c r="W64" s="1">
        <f t="shared" si="48"/>
        <v>7.8066369497490733</v>
      </c>
      <c r="Y64" s="1">
        <f t="shared" si="49"/>
        <v>0.21858062072766685</v>
      </c>
      <c r="Z64" s="1">
        <f>AVERAGE(Y62:Y64)</f>
        <v>0.2114301433416691</v>
      </c>
      <c r="AA64">
        <f t="shared" ref="AA64" si="52">Z64-Z$52</f>
        <v>0.17333979185609971</v>
      </c>
      <c r="AB64" s="1">
        <f>_xlfn.STDEV.S(Y62:Y64)</f>
        <v>7.5045224600445628E-3</v>
      </c>
    </row>
    <row r="65" spans="1:28" x14ac:dyDescent="0.2">
      <c r="A65" s="5" t="s">
        <v>21</v>
      </c>
      <c r="B65" s="1">
        <v>0.01</v>
      </c>
      <c r="C65" s="2">
        <v>1</v>
      </c>
      <c r="D65" s="5"/>
      <c r="E65" s="6">
        <v>200475.62</v>
      </c>
      <c r="F65" s="6">
        <v>194820.27</v>
      </c>
      <c r="G65" s="6">
        <v>254763.95</v>
      </c>
      <c r="H65" s="6">
        <v>1142735.8400000001</v>
      </c>
      <c r="J65" s="1">
        <f t="shared" si="30"/>
        <v>1002378.1</v>
      </c>
      <c r="K65" s="1">
        <f t="shared" si="31"/>
        <v>974101.35</v>
      </c>
      <c r="L65" s="1">
        <f t="shared" si="32"/>
        <v>127381975</v>
      </c>
      <c r="M65" s="1">
        <f t="shared" si="33"/>
        <v>571367920</v>
      </c>
      <c r="O65" s="1">
        <f t="shared" si="41"/>
        <v>4.4854691568410683</v>
      </c>
      <c r="P65" s="1">
        <f t="shared" si="42"/>
        <v>0.97179033540337723</v>
      </c>
      <c r="Q65" s="1">
        <f t="shared" si="43"/>
        <v>1.5008430958016235</v>
      </c>
      <c r="R65" s="1">
        <f t="shared" si="44"/>
        <v>-2.8615202106733413E-2</v>
      </c>
      <c r="S65" s="1">
        <f t="shared" si="45"/>
        <v>1.5294582979083569</v>
      </c>
      <c r="U65" s="1">
        <f t="shared" si="46"/>
        <v>1976479.45</v>
      </c>
      <c r="V65" s="1">
        <f t="shared" si="47"/>
        <v>698749895</v>
      </c>
      <c r="W65" s="1">
        <f t="shared" si="48"/>
        <v>8.4656993958004545</v>
      </c>
      <c r="Y65" s="1">
        <f t="shared" si="49"/>
        <v>0.18066532089092002</v>
      </c>
    </row>
    <row r="66" spans="1:28" x14ac:dyDescent="0.2">
      <c r="A66" s="5" t="s">
        <v>21</v>
      </c>
      <c r="B66" s="1">
        <v>0.01</v>
      </c>
      <c r="C66" s="2">
        <v>2</v>
      </c>
      <c r="D66" s="7"/>
      <c r="E66" s="6">
        <v>217618.76</v>
      </c>
      <c r="F66" s="6">
        <v>208593.73</v>
      </c>
      <c r="G66" s="6">
        <v>247375.06</v>
      </c>
      <c r="H66" s="6">
        <v>1103557.98</v>
      </c>
      <c r="J66" s="1">
        <f t="shared" ref="J66:J97" si="53">E66*5</f>
        <v>1088093.8</v>
      </c>
      <c r="K66" s="1">
        <f t="shared" ref="K66:K97" si="54">F66*5</f>
        <v>1042968.65</v>
      </c>
      <c r="L66" s="1">
        <f t="shared" ref="L66:L97" si="55">G66*500</f>
        <v>123687530</v>
      </c>
      <c r="M66" s="1">
        <f t="shared" ref="M66:M97" si="56">H66*500</f>
        <v>551778990</v>
      </c>
      <c r="O66" s="1">
        <f t="shared" si="41"/>
        <v>4.4610721064605299</v>
      </c>
      <c r="P66" s="1">
        <f t="shared" si="42"/>
        <v>0.95852825372224337</v>
      </c>
      <c r="Q66" s="1">
        <f t="shared" si="43"/>
        <v>1.4953891197591698</v>
      </c>
      <c r="R66" s="1">
        <f t="shared" si="44"/>
        <v>-4.2356239912365035E-2</v>
      </c>
      <c r="S66" s="1">
        <f t="shared" si="45"/>
        <v>1.5377453596715349</v>
      </c>
      <c r="U66" s="1">
        <f t="shared" si="46"/>
        <v>2131062.4500000002</v>
      </c>
      <c r="V66" s="1">
        <f t="shared" si="47"/>
        <v>675466520</v>
      </c>
      <c r="W66" s="1">
        <f t="shared" si="48"/>
        <v>8.3081675814592764</v>
      </c>
      <c r="Y66" s="1">
        <f t="shared" si="49"/>
        <v>0.18508838977961972</v>
      </c>
    </row>
    <row r="67" spans="1:28" x14ac:dyDescent="0.2">
      <c r="A67" s="5" t="s">
        <v>21</v>
      </c>
      <c r="B67" s="1">
        <v>0.01</v>
      </c>
      <c r="C67" s="2">
        <v>3</v>
      </c>
      <c r="D67" s="8"/>
      <c r="E67" s="6">
        <v>250149.99</v>
      </c>
      <c r="F67" s="6">
        <v>261226.75</v>
      </c>
      <c r="G67" s="1">
        <v>267128.11</v>
      </c>
      <c r="H67" s="1">
        <v>1178427.25</v>
      </c>
      <c r="J67" s="1">
        <f t="shared" si="53"/>
        <v>1250749.95</v>
      </c>
      <c r="K67" s="1">
        <f t="shared" si="54"/>
        <v>1306133.75</v>
      </c>
      <c r="L67" s="1">
        <f t="shared" si="55"/>
        <v>133564055</v>
      </c>
      <c r="M67" s="1">
        <f t="shared" si="56"/>
        <v>589213625</v>
      </c>
      <c r="O67" s="1">
        <f t="shared" si="41"/>
        <v>4.4114685272171466</v>
      </c>
      <c r="P67" s="1">
        <f t="shared" si="42"/>
        <v>1.0442804734871267</v>
      </c>
      <c r="Q67" s="1">
        <f t="shared" si="43"/>
        <v>1.4842076333957377</v>
      </c>
      <c r="R67" s="1">
        <f t="shared" si="44"/>
        <v>4.3328106145201807E-2</v>
      </c>
      <c r="S67" s="1">
        <f t="shared" si="45"/>
        <v>1.4408795272505359</v>
      </c>
      <c r="U67" s="1">
        <f t="shared" si="46"/>
        <v>2556883.7000000002</v>
      </c>
      <c r="V67" s="1">
        <f t="shared" si="47"/>
        <v>722777680</v>
      </c>
      <c r="W67" s="1">
        <f t="shared" si="48"/>
        <v>8.1430216039880392</v>
      </c>
      <c r="Y67" s="1">
        <f t="shared" si="49"/>
        <v>0.176946543595668</v>
      </c>
      <c r="Z67" s="1">
        <f>AVERAGE(Y65:Y67)</f>
        <v>0.18090008475540256</v>
      </c>
      <c r="AA67">
        <f t="shared" ref="AA67" si="57">Z67-Z$52</f>
        <v>0.14280973326983321</v>
      </c>
      <c r="AB67" s="1">
        <f>_xlfn.STDEV.S(Y65:Y67)</f>
        <v>4.0759968565778357E-3</v>
      </c>
    </row>
    <row r="68" spans="1:28" x14ac:dyDescent="0.2">
      <c r="A68" s="5" t="s">
        <v>22</v>
      </c>
      <c r="B68" s="1">
        <v>0.01</v>
      </c>
      <c r="C68" s="2">
        <v>1</v>
      </c>
      <c r="D68" s="5"/>
      <c r="E68" s="6">
        <v>214776.14</v>
      </c>
      <c r="F68" s="6">
        <v>194179.24</v>
      </c>
      <c r="G68" s="6">
        <v>262245.06</v>
      </c>
      <c r="H68" s="6">
        <v>954510.86</v>
      </c>
      <c r="J68" s="1">
        <f t="shared" si="53"/>
        <v>1073880.7000000002</v>
      </c>
      <c r="K68" s="1">
        <f t="shared" si="54"/>
        <v>970896.2</v>
      </c>
      <c r="L68" s="1">
        <f t="shared" si="55"/>
        <v>131122530</v>
      </c>
      <c r="M68" s="1">
        <f t="shared" si="56"/>
        <v>477255430</v>
      </c>
      <c r="O68" s="1">
        <f t="shared" si="41"/>
        <v>3.6397667891246455</v>
      </c>
      <c r="P68" s="1">
        <f t="shared" si="42"/>
        <v>0.90410061378326267</v>
      </c>
      <c r="Q68" s="1">
        <f t="shared" si="43"/>
        <v>1.2919196106743476</v>
      </c>
      <c r="R68" s="1">
        <f t="shared" si="44"/>
        <v>-0.10081462635035891</v>
      </c>
      <c r="S68" s="1">
        <f t="shared" si="45"/>
        <v>1.3927342370247064</v>
      </c>
      <c r="U68" s="1">
        <f t="shared" si="46"/>
        <v>2044776.9000000001</v>
      </c>
      <c r="V68" s="1">
        <f t="shared" si="47"/>
        <v>608377960</v>
      </c>
      <c r="W68" s="1">
        <f t="shared" si="48"/>
        <v>8.2168806353248733</v>
      </c>
      <c r="Y68" s="1">
        <f t="shared" si="49"/>
        <v>0.16949671034982017</v>
      </c>
    </row>
    <row r="69" spans="1:28" x14ac:dyDescent="0.2">
      <c r="A69" s="5" t="s">
        <v>22</v>
      </c>
      <c r="B69" s="1">
        <v>0.01</v>
      </c>
      <c r="C69" s="2">
        <v>2</v>
      </c>
      <c r="D69" s="7"/>
      <c r="E69" s="6">
        <v>221576.52</v>
      </c>
      <c r="F69" s="6">
        <v>204142.36</v>
      </c>
      <c r="G69" s="6">
        <v>299611.11</v>
      </c>
      <c r="H69" s="6">
        <v>1046481.93</v>
      </c>
      <c r="J69" s="1">
        <f t="shared" si="53"/>
        <v>1107882.5999999999</v>
      </c>
      <c r="K69" s="1">
        <f t="shared" si="54"/>
        <v>1020711.7999999999</v>
      </c>
      <c r="L69" s="1">
        <f t="shared" si="55"/>
        <v>149805555</v>
      </c>
      <c r="M69" s="1">
        <f t="shared" si="56"/>
        <v>523240965</v>
      </c>
      <c r="O69" s="1">
        <f t="shared" si="41"/>
        <v>3.4928008176999845</v>
      </c>
      <c r="P69" s="1">
        <f t="shared" si="42"/>
        <v>0.92131765585992598</v>
      </c>
      <c r="Q69" s="1">
        <f t="shared" si="43"/>
        <v>1.25070394092368</v>
      </c>
      <c r="R69" s="1">
        <f t="shared" si="44"/>
        <v>-8.195039897845327E-2</v>
      </c>
      <c r="S69" s="1">
        <f t="shared" si="45"/>
        <v>1.3326543399021333</v>
      </c>
      <c r="U69" s="1">
        <f t="shared" si="46"/>
        <v>2128594.4</v>
      </c>
      <c r="V69" s="1">
        <f t="shared" si="47"/>
        <v>673046520</v>
      </c>
      <c r="W69" s="1">
        <f t="shared" si="48"/>
        <v>8.3046613421263125</v>
      </c>
      <c r="Y69" s="1">
        <f t="shared" si="49"/>
        <v>0.16047064232975966</v>
      </c>
    </row>
    <row r="70" spans="1:28" x14ac:dyDescent="0.2">
      <c r="A70" s="5" t="s">
        <v>22</v>
      </c>
      <c r="B70" s="1">
        <v>0.01</v>
      </c>
      <c r="C70" s="2">
        <v>3</v>
      </c>
      <c r="D70" s="8"/>
      <c r="E70" s="6">
        <v>268908.78000000003</v>
      </c>
      <c r="F70" s="6">
        <v>249223.91</v>
      </c>
      <c r="G70" s="1">
        <v>298267.55</v>
      </c>
      <c r="H70" s="1">
        <v>971996.64</v>
      </c>
      <c r="J70" s="1">
        <f t="shared" si="53"/>
        <v>1344543.9000000001</v>
      </c>
      <c r="K70" s="1">
        <f t="shared" si="54"/>
        <v>1246119.55</v>
      </c>
      <c r="L70" s="1">
        <f t="shared" si="55"/>
        <v>149133775</v>
      </c>
      <c r="M70" s="1">
        <f t="shared" si="56"/>
        <v>485998320</v>
      </c>
      <c r="O70" s="1">
        <f t="shared" si="41"/>
        <v>3.2588078723280489</v>
      </c>
      <c r="P70" s="1">
        <f t="shared" si="42"/>
        <v>0.92679722097582673</v>
      </c>
      <c r="Q70" s="1">
        <f t="shared" si="43"/>
        <v>1.1813614451652066</v>
      </c>
      <c r="R70" s="1">
        <f t="shared" si="44"/>
        <v>-7.6020484943919955E-2</v>
      </c>
      <c r="S70" s="1">
        <f t="shared" si="45"/>
        <v>1.2573819301091265</v>
      </c>
      <c r="U70" s="1">
        <f t="shared" si="46"/>
        <v>2590663.4500000002</v>
      </c>
      <c r="V70" s="1">
        <f t="shared" si="47"/>
        <v>635132095</v>
      </c>
      <c r="W70" s="1">
        <f t="shared" si="48"/>
        <v>7.9375912561983437</v>
      </c>
      <c r="Y70" s="1">
        <f t="shared" si="49"/>
        <v>0.15840850070570919</v>
      </c>
      <c r="Z70" s="1">
        <f>AVERAGE(Y68:Y70)</f>
        <v>0.16279195112842967</v>
      </c>
      <c r="AA70">
        <f t="shared" ref="AA70" si="58">Z70-Z$52</f>
        <v>0.1247015996428603</v>
      </c>
      <c r="AB70" s="1">
        <f>_xlfn.STDEV.S(Y68:Y70)</f>
        <v>5.897326019648738E-3</v>
      </c>
    </row>
    <row r="71" spans="1:28" x14ac:dyDescent="0.2">
      <c r="A71" s="5" t="s">
        <v>23</v>
      </c>
      <c r="B71" s="1">
        <v>0.01</v>
      </c>
      <c r="C71" s="2">
        <v>1</v>
      </c>
      <c r="D71" s="5"/>
      <c r="E71" s="6">
        <v>198211.58</v>
      </c>
      <c r="F71" s="6">
        <v>174091.77</v>
      </c>
      <c r="G71" s="6">
        <v>431190.12</v>
      </c>
      <c r="H71" s="6">
        <v>1084662.8400000001</v>
      </c>
      <c r="J71" s="1">
        <f t="shared" si="53"/>
        <v>991057.89999999991</v>
      </c>
      <c r="K71" s="1">
        <f t="shared" si="54"/>
        <v>870458.85</v>
      </c>
      <c r="L71" s="1">
        <f t="shared" si="55"/>
        <v>215595060</v>
      </c>
      <c r="M71" s="1">
        <f t="shared" si="56"/>
        <v>542331420</v>
      </c>
      <c r="O71" s="1">
        <f t="shared" si="41"/>
        <v>2.5155094926572064</v>
      </c>
      <c r="P71" s="1">
        <f t="shared" si="42"/>
        <v>0.8783128109871281</v>
      </c>
      <c r="Q71" s="1">
        <f t="shared" si="43"/>
        <v>0.92247536460826829</v>
      </c>
      <c r="R71" s="1">
        <f t="shared" si="44"/>
        <v>-0.12975247204779616</v>
      </c>
      <c r="S71" s="1">
        <f t="shared" si="45"/>
        <v>1.0522278366560645</v>
      </c>
      <c r="U71" s="1">
        <f t="shared" si="46"/>
        <v>1861516.75</v>
      </c>
      <c r="V71" s="1">
        <f t="shared" si="47"/>
        <v>757926480</v>
      </c>
      <c r="W71" s="1">
        <f t="shared" si="48"/>
        <v>8.6694355037115578</v>
      </c>
      <c r="Y71" s="1">
        <f t="shared" si="49"/>
        <v>0.12137212811671357</v>
      </c>
    </row>
    <row r="72" spans="1:28" x14ac:dyDescent="0.2">
      <c r="A72" s="5" t="s">
        <v>23</v>
      </c>
      <c r="B72" s="1">
        <v>0.01</v>
      </c>
      <c r="C72" s="2">
        <v>2</v>
      </c>
      <c r="D72" s="7"/>
      <c r="E72" s="6">
        <v>223645.19</v>
      </c>
      <c r="F72" s="6">
        <v>218033.51</v>
      </c>
      <c r="G72" s="6">
        <v>361803.86</v>
      </c>
      <c r="H72" s="6">
        <v>1067708.98</v>
      </c>
      <c r="J72" s="1">
        <f t="shared" si="53"/>
        <v>1118225.95</v>
      </c>
      <c r="K72" s="1">
        <f t="shared" si="54"/>
        <v>1090167.55</v>
      </c>
      <c r="L72" s="1">
        <f t="shared" si="55"/>
        <v>180901930</v>
      </c>
      <c r="M72" s="1">
        <f t="shared" si="56"/>
        <v>533854490</v>
      </c>
      <c r="O72" s="1">
        <f t="shared" si="41"/>
        <v>2.9510712793390321</v>
      </c>
      <c r="P72" s="1">
        <f t="shared" si="42"/>
        <v>0.9749081122647888</v>
      </c>
      <c r="Q72" s="1">
        <f t="shared" si="43"/>
        <v>1.0821682499690011</v>
      </c>
      <c r="R72" s="1">
        <f t="shared" si="44"/>
        <v>-2.5412056256504608E-2</v>
      </c>
      <c r="S72" s="1">
        <f t="shared" si="45"/>
        <v>1.1075803062255056</v>
      </c>
      <c r="U72" s="1">
        <f t="shared" si="46"/>
        <v>2208393.5</v>
      </c>
      <c r="V72" s="1">
        <f t="shared" si="47"/>
        <v>714756420</v>
      </c>
      <c r="W72" s="1">
        <f t="shared" si="48"/>
        <v>8.3383106031515979</v>
      </c>
      <c r="Y72" s="1">
        <f t="shared" si="49"/>
        <v>0.13283030087735972</v>
      </c>
    </row>
    <row r="73" spans="1:28" x14ac:dyDescent="0.2">
      <c r="A73" s="5" t="s">
        <v>23</v>
      </c>
      <c r="B73" s="1">
        <v>0.01</v>
      </c>
      <c r="C73" s="2">
        <v>3</v>
      </c>
      <c r="D73" s="8"/>
      <c r="E73" s="6">
        <v>284104.52</v>
      </c>
      <c r="F73" s="6">
        <v>268028.40999999997</v>
      </c>
      <c r="G73" s="1">
        <v>350723.24</v>
      </c>
      <c r="H73" s="1">
        <v>857197.02</v>
      </c>
      <c r="J73" s="1">
        <f t="shared" si="53"/>
        <v>1420522.6</v>
      </c>
      <c r="K73" s="1">
        <f t="shared" si="54"/>
        <v>1340142.0499999998</v>
      </c>
      <c r="L73" s="1">
        <f t="shared" si="55"/>
        <v>175361620</v>
      </c>
      <c r="M73" s="1">
        <f t="shared" si="56"/>
        <v>428598510</v>
      </c>
      <c r="O73" s="1">
        <f t="shared" si="41"/>
        <v>2.4440838879111633</v>
      </c>
      <c r="P73" s="1">
        <f t="shared" si="42"/>
        <v>0.94341480381938292</v>
      </c>
      <c r="Q73" s="1">
        <f t="shared" si="43"/>
        <v>0.89367036474286399</v>
      </c>
      <c r="R73" s="1">
        <f t="shared" si="44"/>
        <v>-5.8249216269315722E-2</v>
      </c>
      <c r="S73" s="1">
        <f t="shared" si="45"/>
        <v>0.95191958101217966</v>
      </c>
      <c r="U73" s="1">
        <f t="shared" si="46"/>
        <v>2760664.65</v>
      </c>
      <c r="V73" s="1">
        <f t="shared" si="47"/>
        <v>603960130</v>
      </c>
      <c r="W73" s="1">
        <f t="shared" si="48"/>
        <v>7.7732938558800022</v>
      </c>
      <c r="Y73" s="1">
        <f t="shared" si="49"/>
        <v>0.12246025927504504</v>
      </c>
      <c r="Z73" s="1">
        <f>AVERAGE(Y71:Y73)</f>
        <v>0.12555422942303945</v>
      </c>
      <c r="AA73">
        <f t="shared" ref="AA73" si="59">Z73-Z$52</f>
        <v>8.7463877937470083E-2</v>
      </c>
      <c r="AB73" s="1">
        <f>_xlfn.STDEV.S(Y71:Y73)</f>
        <v>6.3247070454459618E-3</v>
      </c>
    </row>
    <row r="74" spans="1:28" x14ac:dyDescent="0.2">
      <c r="A74" s="5" t="s">
        <v>16</v>
      </c>
      <c r="B74" s="1">
        <v>0.02</v>
      </c>
      <c r="C74" s="2">
        <v>1</v>
      </c>
      <c r="D74" s="5"/>
      <c r="E74" s="6">
        <v>197178.33</v>
      </c>
      <c r="F74" s="6">
        <v>172378.66</v>
      </c>
      <c r="G74" s="6">
        <v>127687.58</v>
      </c>
      <c r="H74" s="6">
        <v>342877.47</v>
      </c>
      <c r="J74" s="1">
        <f t="shared" si="53"/>
        <v>985891.64999999991</v>
      </c>
      <c r="K74" s="1">
        <f t="shared" si="54"/>
        <v>861893.3</v>
      </c>
      <c r="L74" s="1">
        <f t="shared" si="55"/>
        <v>63843790</v>
      </c>
      <c r="M74" s="1">
        <f t="shared" si="56"/>
        <v>171438735</v>
      </c>
      <c r="O74" s="1">
        <f t="shared" si="41"/>
        <v>2.6852844262535167</v>
      </c>
      <c r="P74" s="1">
        <f t="shared" si="42"/>
        <v>0.87422720336458892</v>
      </c>
      <c r="Q74" s="1">
        <f t="shared" si="43"/>
        <v>0.98778665391603149</v>
      </c>
      <c r="R74" s="1">
        <f t="shared" si="44"/>
        <v>-0.13441497902679569</v>
      </c>
      <c r="S74" s="1">
        <f t="shared" si="45"/>
        <v>1.1222016329428273</v>
      </c>
      <c r="U74" s="1">
        <f t="shared" si="46"/>
        <v>1847784.95</v>
      </c>
      <c r="V74" s="1">
        <f t="shared" si="47"/>
        <v>235282525</v>
      </c>
      <c r="W74" s="1">
        <f t="shared" si="48"/>
        <v>6.9924534999424006</v>
      </c>
      <c r="Y74" s="1">
        <f t="shared" si="49"/>
        <v>0.16048753602037844</v>
      </c>
    </row>
    <row r="75" spans="1:28" x14ac:dyDescent="0.2">
      <c r="A75" s="5" t="s">
        <v>16</v>
      </c>
      <c r="B75" s="1">
        <v>0.02</v>
      </c>
      <c r="C75" s="2">
        <v>2</v>
      </c>
      <c r="D75" s="7"/>
      <c r="E75" s="6">
        <v>209212.71</v>
      </c>
      <c r="F75" s="6">
        <v>199149.41</v>
      </c>
      <c r="G75" s="6">
        <v>148329.97</v>
      </c>
      <c r="H75" s="6">
        <v>445567.44</v>
      </c>
      <c r="J75" s="1">
        <f t="shared" si="53"/>
        <v>1046063.5499999999</v>
      </c>
      <c r="K75" s="1">
        <f t="shared" si="54"/>
        <v>995747.05</v>
      </c>
      <c r="L75" s="1">
        <f t="shared" si="55"/>
        <v>74164985</v>
      </c>
      <c r="M75" s="1">
        <f t="shared" si="56"/>
        <v>222783720</v>
      </c>
      <c r="O75" s="1">
        <f t="shared" si="41"/>
        <v>3.003893548957099</v>
      </c>
      <c r="P75" s="1">
        <f t="shared" si="42"/>
        <v>0.95189919388740785</v>
      </c>
      <c r="Q75" s="1">
        <f t="shared" si="43"/>
        <v>1.0999092968416126</v>
      </c>
      <c r="R75" s="1">
        <f t="shared" si="44"/>
        <v>-4.9296138571114985E-2</v>
      </c>
      <c r="S75" s="1">
        <f t="shared" si="45"/>
        <v>1.1492054354127277</v>
      </c>
      <c r="U75" s="1">
        <f t="shared" si="46"/>
        <v>2041810.6</v>
      </c>
      <c r="V75" s="1">
        <f t="shared" si="47"/>
        <v>296948705</v>
      </c>
      <c r="W75" s="1">
        <f t="shared" si="48"/>
        <v>7.1842208839240369</v>
      </c>
      <c r="Y75" s="1">
        <f t="shared" si="49"/>
        <v>0.15996243071872662</v>
      </c>
    </row>
    <row r="76" spans="1:28" x14ac:dyDescent="0.2">
      <c r="A76" s="5" t="s">
        <v>16</v>
      </c>
      <c r="B76" s="1">
        <v>0.02</v>
      </c>
      <c r="C76" s="2">
        <v>3</v>
      </c>
      <c r="D76" s="8"/>
      <c r="E76" s="6">
        <v>274816.09999999998</v>
      </c>
      <c r="F76" s="6">
        <v>282924.07</v>
      </c>
      <c r="G76" s="1">
        <v>74112.23</v>
      </c>
      <c r="H76" s="1">
        <v>264974.88</v>
      </c>
      <c r="J76" s="1">
        <f t="shared" si="53"/>
        <v>1374080.5</v>
      </c>
      <c r="K76" s="1">
        <f t="shared" si="54"/>
        <v>1414620.35</v>
      </c>
      <c r="L76" s="1">
        <f t="shared" si="55"/>
        <v>37056115</v>
      </c>
      <c r="M76" s="1">
        <f t="shared" si="56"/>
        <v>132487440</v>
      </c>
      <c r="O76" s="1">
        <f t="shared" si="41"/>
        <v>3.5753192151956568</v>
      </c>
      <c r="P76" s="1">
        <f t="shared" si="42"/>
        <v>1.0295032569052542</v>
      </c>
      <c r="Q76" s="1">
        <f t="shared" si="43"/>
        <v>1.2740544631235902</v>
      </c>
      <c r="R76" s="1">
        <f t="shared" si="44"/>
        <v>2.9076411060357413E-2</v>
      </c>
      <c r="S76" s="1">
        <f t="shared" si="45"/>
        <v>1.2449780520632328</v>
      </c>
      <c r="U76" s="1">
        <f t="shared" si="46"/>
        <v>2788700.85</v>
      </c>
      <c r="V76" s="1">
        <f t="shared" si="47"/>
        <v>169543555</v>
      </c>
      <c r="W76" s="1">
        <f t="shared" si="48"/>
        <v>5.9259189511809476</v>
      </c>
      <c r="Y76" s="1">
        <f t="shared" si="49"/>
        <v>0.21009029355947015</v>
      </c>
      <c r="Z76" s="1">
        <f>AVERAGE(Y74:Y76)</f>
        <v>0.17684675343285841</v>
      </c>
      <c r="AA76">
        <f>Z76-Z$76</f>
        <v>0</v>
      </c>
      <c r="AB76" s="1">
        <f>_xlfn.STDEV.S(Y74:Y76)</f>
        <v>2.8790947431556906E-2</v>
      </c>
    </row>
    <row r="77" spans="1:28" x14ac:dyDescent="0.2">
      <c r="A77" s="5" t="s">
        <v>17</v>
      </c>
      <c r="B77" s="1">
        <v>0.02</v>
      </c>
      <c r="C77" s="2">
        <v>1</v>
      </c>
      <c r="D77" s="5"/>
      <c r="E77" s="6">
        <v>177259.6</v>
      </c>
      <c r="F77" s="6">
        <v>175034.07</v>
      </c>
      <c r="G77" s="6">
        <v>69757.210000000006</v>
      </c>
      <c r="H77" s="6">
        <v>165775.96</v>
      </c>
      <c r="J77" s="1">
        <f t="shared" si="53"/>
        <v>886298</v>
      </c>
      <c r="K77" s="1">
        <f t="shared" si="54"/>
        <v>875170.35000000009</v>
      </c>
      <c r="L77" s="1">
        <f t="shared" si="55"/>
        <v>34878605</v>
      </c>
      <c r="M77" s="1">
        <f t="shared" si="56"/>
        <v>82887980</v>
      </c>
      <c r="O77" s="1">
        <f t="shared" si="41"/>
        <v>2.3764706185926876</v>
      </c>
      <c r="P77" s="1">
        <f t="shared" si="42"/>
        <v>0.98744479847635902</v>
      </c>
      <c r="Q77" s="1">
        <f t="shared" si="43"/>
        <v>0.86561645368503892</v>
      </c>
      <c r="R77" s="1">
        <f t="shared" si="44"/>
        <v>-1.2634684046443627E-2</v>
      </c>
      <c r="S77" s="1">
        <f t="shared" si="45"/>
        <v>0.87825113773148256</v>
      </c>
      <c r="U77" s="1">
        <f t="shared" si="46"/>
        <v>1761468.35</v>
      </c>
      <c r="V77" s="1">
        <f t="shared" si="47"/>
        <v>117766585</v>
      </c>
      <c r="W77" s="1">
        <f t="shared" si="48"/>
        <v>6.0630078850549873</v>
      </c>
      <c r="Y77" s="1">
        <f t="shared" si="49"/>
        <v>0.14485403192305388</v>
      </c>
    </row>
    <row r="78" spans="1:28" x14ac:dyDescent="0.2">
      <c r="A78" s="5" t="s">
        <v>17</v>
      </c>
      <c r="B78" s="1">
        <v>0.02</v>
      </c>
      <c r="C78" s="2">
        <v>2</v>
      </c>
      <c r="D78" s="7"/>
      <c r="E78" s="6">
        <v>230663.07</v>
      </c>
      <c r="F78" s="6">
        <v>220210.68</v>
      </c>
      <c r="G78" s="6">
        <v>103667.69</v>
      </c>
      <c r="H78" s="6">
        <v>267939.24</v>
      </c>
      <c r="J78" s="1">
        <f t="shared" si="53"/>
        <v>1153315.3500000001</v>
      </c>
      <c r="K78" s="1">
        <f t="shared" si="54"/>
        <v>1101053.3999999999</v>
      </c>
      <c r="L78" s="1">
        <f t="shared" si="55"/>
        <v>51833845</v>
      </c>
      <c r="M78" s="1">
        <f t="shared" si="56"/>
        <v>133969620</v>
      </c>
      <c r="O78" s="1">
        <f t="shared" si="41"/>
        <v>2.5845973803409721</v>
      </c>
      <c r="P78" s="1">
        <f t="shared" si="42"/>
        <v>0.95468546395398257</v>
      </c>
      <c r="Q78" s="1">
        <f t="shared" si="43"/>
        <v>0.94956974354385471</v>
      </c>
      <c r="R78" s="1">
        <f t="shared" si="44"/>
        <v>-4.6373349867622503E-2</v>
      </c>
      <c r="S78" s="1">
        <f t="shared" si="45"/>
        <v>0.99594309341147724</v>
      </c>
      <c r="U78" s="1">
        <f t="shared" si="46"/>
        <v>2254368.75</v>
      </c>
      <c r="V78" s="1">
        <f t="shared" si="47"/>
        <v>185803465</v>
      </c>
      <c r="W78" s="1">
        <f t="shared" si="48"/>
        <v>6.3649100778886298</v>
      </c>
      <c r="Y78" s="1">
        <f t="shared" si="49"/>
        <v>0.15647402417692158</v>
      </c>
    </row>
    <row r="79" spans="1:28" x14ac:dyDescent="0.2">
      <c r="A79" s="5" t="s">
        <v>17</v>
      </c>
      <c r="B79" s="1">
        <v>0.02</v>
      </c>
      <c r="C79" s="2">
        <v>3</v>
      </c>
      <c r="D79" s="8"/>
      <c r="E79" s="6">
        <v>273755.98</v>
      </c>
      <c r="F79" s="6">
        <v>266863.83</v>
      </c>
      <c r="G79" s="1">
        <v>53183.62</v>
      </c>
      <c r="H79" s="1">
        <v>197642.09</v>
      </c>
      <c r="J79" s="1">
        <f t="shared" si="53"/>
        <v>1368779.9</v>
      </c>
      <c r="K79" s="1">
        <f t="shared" si="54"/>
        <v>1334319.1500000001</v>
      </c>
      <c r="L79" s="1">
        <f t="shared" si="55"/>
        <v>26591810</v>
      </c>
      <c r="M79" s="1">
        <f t="shared" si="56"/>
        <v>98821045</v>
      </c>
      <c r="O79" s="1">
        <f t="shared" si="41"/>
        <v>3.7162210846121417</v>
      </c>
      <c r="P79" s="1">
        <f t="shared" si="42"/>
        <v>0.97482374631597102</v>
      </c>
      <c r="Q79" s="1">
        <f t="shared" si="43"/>
        <v>1.3127073145026289</v>
      </c>
      <c r="R79" s="1">
        <f t="shared" si="44"/>
        <v>-2.5498597334960228E-2</v>
      </c>
      <c r="S79" s="1">
        <f t="shared" si="45"/>
        <v>1.3382059118375891</v>
      </c>
      <c r="U79" s="1">
        <f t="shared" si="46"/>
        <v>2703099.05</v>
      </c>
      <c r="V79" s="1">
        <f t="shared" si="47"/>
        <v>125412855</v>
      </c>
      <c r="W79" s="1">
        <f t="shared" si="48"/>
        <v>5.5359270461357246</v>
      </c>
      <c r="Y79" s="1">
        <f t="shared" si="49"/>
        <v>0.2417311320552363</v>
      </c>
      <c r="Z79" s="1">
        <f>AVERAGE(Y77:Y79)</f>
        <v>0.1810197293850706</v>
      </c>
      <c r="AA79">
        <f t="shared" ref="AA79" si="60">Z79-Z$76</f>
        <v>4.1729759522121934E-3</v>
      </c>
      <c r="AB79" s="1">
        <f>_xlfn.STDEV.S(Y77:Y79)</f>
        <v>5.2897654632594264E-2</v>
      </c>
    </row>
    <row r="80" spans="1:28" x14ac:dyDescent="0.2">
      <c r="A80" s="5" t="s">
        <v>20</v>
      </c>
      <c r="B80" s="1">
        <v>0.02</v>
      </c>
      <c r="C80" s="2">
        <v>1</v>
      </c>
      <c r="D80" s="5"/>
      <c r="E80" s="6">
        <v>195639.59</v>
      </c>
      <c r="F80" s="6">
        <v>183489.55</v>
      </c>
      <c r="G80" s="6">
        <v>26837.98</v>
      </c>
      <c r="H80" s="6">
        <v>453407.35</v>
      </c>
      <c r="J80" s="1">
        <f t="shared" si="53"/>
        <v>978197.95</v>
      </c>
      <c r="K80" s="1">
        <f t="shared" si="54"/>
        <v>917447.75</v>
      </c>
      <c r="L80" s="1">
        <f t="shared" si="55"/>
        <v>13418990</v>
      </c>
      <c r="M80" s="1">
        <f t="shared" si="56"/>
        <v>226703675</v>
      </c>
      <c r="O80" s="1">
        <f t="shared" si="41"/>
        <v>16.89424278578343</v>
      </c>
      <c r="P80" s="1">
        <f t="shared" si="42"/>
        <v>0.93789580115149496</v>
      </c>
      <c r="Q80" s="1">
        <f t="shared" si="43"/>
        <v>2.8269729003269037</v>
      </c>
      <c r="R80" s="1">
        <f t="shared" si="44"/>
        <v>-6.4116422338876516E-2</v>
      </c>
      <c r="S80" s="1">
        <f t="shared" si="45"/>
        <v>2.8910893226657803</v>
      </c>
      <c r="U80" s="1">
        <f t="shared" si="46"/>
        <v>1895645.7</v>
      </c>
      <c r="V80" s="1">
        <f t="shared" si="47"/>
        <v>240122665</v>
      </c>
      <c r="W80" s="1">
        <f t="shared" si="48"/>
        <v>6.9849384278615041</v>
      </c>
      <c r="Y80" s="1">
        <f t="shared" si="49"/>
        <v>0.41390333680448932</v>
      </c>
    </row>
    <row r="81" spans="1:28" x14ac:dyDescent="0.2">
      <c r="A81" s="5" t="s">
        <v>20</v>
      </c>
      <c r="B81" s="1">
        <v>0.02</v>
      </c>
      <c r="C81" s="2">
        <v>2</v>
      </c>
      <c r="D81" s="7"/>
      <c r="E81" s="6">
        <v>222923.68</v>
      </c>
      <c r="F81" s="6">
        <v>217231.84</v>
      </c>
      <c r="G81" s="6">
        <v>28326.79</v>
      </c>
      <c r="H81" s="6">
        <v>584888.37</v>
      </c>
      <c r="J81" s="1">
        <f t="shared" si="53"/>
        <v>1114618.3999999999</v>
      </c>
      <c r="K81" s="1">
        <f t="shared" si="54"/>
        <v>1086159.2</v>
      </c>
      <c r="L81" s="1">
        <f t="shared" si="55"/>
        <v>14163395</v>
      </c>
      <c r="M81" s="1">
        <f t="shared" si="56"/>
        <v>292444185</v>
      </c>
      <c r="O81" s="1">
        <f t="shared" si="41"/>
        <v>20.647887388581623</v>
      </c>
      <c r="P81" s="1">
        <f t="shared" si="42"/>
        <v>0.97446731545074083</v>
      </c>
      <c r="Q81" s="1">
        <f t="shared" si="43"/>
        <v>3.0276130085357691</v>
      </c>
      <c r="R81" s="1">
        <f t="shared" si="44"/>
        <v>-2.5864300411523378E-2</v>
      </c>
      <c r="S81" s="1">
        <f t="shared" si="45"/>
        <v>3.0534773089472926</v>
      </c>
      <c r="U81" s="1">
        <f t="shared" si="46"/>
        <v>2200777.5999999996</v>
      </c>
      <c r="V81" s="1">
        <f t="shared" si="47"/>
        <v>306607580</v>
      </c>
      <c r="W81" s="1">
        <f t="shared" si="48"/>
        <v>7.122236192969126</v>
      </c>
      <c r="Y81" s="1">
        <f t="shared" si="49"/>
        <v>0.42872452221699708</v>
      </c>
    </row>
    <row r="82" spans="1:28" x14ac:dyDescent="0.2">
      <c r="A82" s="5" t="s">
        <v>20</v>
      </c>
      <c r="B82" s="1">
        <v>0.02</v>
      </c>
      <c r="C82" s="2">
        <v>3</v>
      </c>
      <c r="D82" s="8"/>
      <c r="E82" s="6">
        <v>271370.88</v>
      </c>
      <c r="F82" s="6">
        <v>267938.87</v>
      </c>
      <c r="G82" s="1">
        <v>26383.08</v>
      </c>
      <c r="H82" s="1">
        <v>550354.49</v>
      </c>
      <c r="J82" s="1">
        <f t="shared" si="53"/>
        <v>1356854.4</v>
      </c>
      <c r="K82" s="1">
        <f t="shared" si="54"/>
        <v>1339694.3500000001</v>
      </c>
      <c r="L82" s="1">
        <f t="shared" si="55"/>
        <v>13191540</v>
      </c>
      <c r="M82" s="1">
        <f t="shared" si="56"/>
        <v>275177245</v>
      </c>
      <c r="O82" s="1">
        <f t="shared" si="41"/>
        <v>20.860130432079956</v>
      </c>
      <c r="P82" s="1">
        <f t="shared" si="42"/>
        <v>0.9873530645587324</v>
      </c>
      <c r="Q82" s="1">
        <f t="shared" si="43"/>
        <v>3.0378397022894137</v>
      </c>
      <c r="R82" s="1">
        <f t="shared" si="44"/>
        <v>-1.2727588661553569E-2</v>
      </c>
      <c r="S82" s="1">
        <f t="shared" si="45"/>
        <v>3.0505672909509673</v>
      </c>
      <c r="U82" s="1">
        <f t="shared" si="46"/>
        <v>2696548.75</v>
      </c>
      <c r="V82" s="1">
        <f t="shared" si="47"/>
        <v>288368785</v>
      </c>
      <c r="W82" s="1">
        <f t="shared" si="48"/>
        <v>6.740657079590795</v>
      </c>
      <c r="Y82" s="1">
        <f t="shared" si="49"/>
        <v>0.45256230289290406</v>
      </c>
      <c r="Z82" s="1">
        <f>AVERAGE(Y80:Y82)</f>
        <v>0.43173005397146347</v>
      </c>
      <c r="AA82">
        <f t="shared" ref="AA82" si="61">Z82-Z$76</f>
        <v>0.25488330053860508</v>
      </c>
      <c r="AB82" s="1">
        <f>_xlfn.STDEV.S(Y80:Y82)</f>
        <v>1.9503943975556059E-2</v>
      </c>
    </row>
    <row r="83" spans="1:28" x14ac:dyDescent="0.2">
      <c r="A83" s="5" t="s">
        <v>18</v>
      </c>
      <c r="B83" s="1">
        <v>0.02</v>
      </c>
      <c r="C83" s="2">
        <v>1</v>
      </c>
      <c r="D83" s="5"/>
      <c r="E83" s="6">
        <v>192397.16</v>
      </c>
      <c r="F83" s="6">
        <v>187986.22</v>
      </c>
      <c r="G83" s="6">
        <v>24464.03</v>
      </c>
      <c r="H83" s="6">
        <v>420843.26</v>
      </c>
      <c r="J83" s="1">
        <f t="shared" si="53"/>
        <v>961985.8</v>
      </c>
      <c r="K83" s="1">
        <f t="shared" si="54"/>
        <v>939931.1</v>
      </c>
      <c r="L83" s="1">
        <f t="shared" si="55"/>
        <v>12232015</v>
      </c>
      <c r="M83" s="1">
        <f t="shared" si="56"/>
        <v>210421630</v>
      </c>
      <c r="O83" s="1">
        <f t="shared" si="41"/>
        <v>17.202532043984576</v>
      </c>
      <c r="P83" s="1">
        <f t="shared" si="42"/>
        <v>0.97707377801210782</v>
      </c>
      <c r="Q83" s="1">
        <f t="shared" si="43"/>
        <v>2.8450565848443734</v>
      </c>
      <c r="R83" s="1">
        <f t="shared" si="44"/>
        <v>-2.3193114936713419E-2</v>
      </c>
      <c r="S83" s="1">
        <f t="shared" si="45"/>
        <v>2.8682496997810869</v>
      </c>
      <c r="U83" s="1">
        <f t="shared" si="46"/>
        <v>1901916.9</v>
      </c>
      <c r="V83" s="1">
        <f t="shared" si="47"/>
        <v>222653645</v>
      </c>
      <c r="W83" s="1">
        <f t="shared" si="48"/>
        <v>6.871203207455987</v>
      </c>
      <c r="Y83" s="1">
        <f t="shared" si="49"/>
        <v>0.41743048679869205</v>
      </c>
    </row>
    <row r="84" spans="1:28" x14ac:dyDescent="0.2">
      <c r="A84" s="5" t="s">
        <v>18</v>
      </c>
      <c r="B84" s="1">
        <v>0.02</v>
      </c>
      <c r="C84" s="2">
        <v>2</v>
      </c>
      <c r="D84" s="7"/>
      <c r="E84" s="6">
        <v>225088.18</v>
      </c>
      <c r="F84" s="6">
        <v>212421.84</v>
      </c>
      <c r="G84" s="6">
        <v>22190.36</v>
      </c>
      <c r="H84" s="6">
        <v>400814.79</v>
      </c>
      <c r="J84" s="1">
        <f t="shared" si="53"/>
        <v>1125440.8999999999</v>
      </c>
      <c r="K84" s="1">
        <f t="shared" si="54"/>
        <v>1062109.2</v>
      </c>
      <c r="L84" s="1">
        <f t="shared" si="55"/>
        <v>11095180</v>
      </c>
      <c r="M84" s="1">
        <f t="shared" si="56"/>
        <v>200407395</v>
      </c>
      <c r="O84" s="1">
        <f t="shared" si="41"/>
        <v>18.06256365376677</v>
      </c>
      <c r="P84" s="1">
        <f t="shared" si="42"/>
        <v>0.94372720948741073</v>
      </c>
      <c r="Q84" s="1">
        <f t="shared" si="43"/>
        <v>2.8938414899504146</v>
      </c>
      <c r="R84" s="1">
        <f t="shared" si="44"/>
        <v>-5.7918127598003473E-2</v>
      </c>
      <c r="S84" s="1">
        <f t="shared" si="45"/>
        <v>2.9517596175484182</v>
      </c>
      <c r="U84" s="1">
        <f t="shared" si="46"/>
        <v>2187550.0999999996</v>
      </c>
      <c r="V84" s="1">
        <f t="shared" si="47"/>
        <v>211502575</v>
      </c>
      <c r="W84" s="1">
        <f t="shared" si="48"/>
        <v>6.5952153593348655</v>
      </c>
      <c r="Y84" s="1">
        <f t="shared" si="49"/>
        <v>0.44756076287493762</v>
      </c>
    </row>
    <row r="85" spans="1:28" x14ac:dyDescent="0.2">
      <c r="A85" s="5" t="s">
        <v>18</v>
      </c>
      <c r="B85" s="1">
        <v>0.02</v>
      </c>
      <c r="C85" s="2">
        <v>3</v>
      </c>
      <c r="D85" s="8"/>
      <c r="E85" s="6">
        <v>264264.28000000003</v>
      </c>
      <c r="F85" s="6">
        <v>268048.55</v>
      </c>
      <c r="G85" s="1">
        <v>25089.61</v>
      </c>
      <c r="H85" s="1">
        <v>556616.52</v>
      </c>
      <c r="J85" s="1">
        <f t="shared" si="53"/>
        <v>1321321.4000000001</v>
      </c>
      <c r="K85" s="1">
        <f t="shared" si="54"/>
        <v>1340242.75</v>
      </c>
      <c r="L85" s="1">
        <f t="shared" si="55"/>
        <v>12544805</v>
      </c>
      <c r="M85" s="1">
        <f t="shared" si="56"/>
        <v>278308260</v>
      </c>
      <c r="O85" s="1">
        <f t="shared" si="41"/>
        <v>22.185140382811849</v>
      </c>
      <c r="P85" s="1">
        <f t="shared" si="42"/>
        <v>1.0143200208518532</v>
      </c>
      <c r="Q85" s="1">
        <f t="shared" si="43"/>
        <v>3.0994227126364935</v>
      </c>
      <c r="R85" s="1">
        <f t="shared" si="44"/>
        <v>1.4218457795025558E-2</v>
      </c>
      <c r="S85" s="1">
        <f t="shared" si="45"/>
        <v>3.085204254841468</v>
      </c>
      <c r="U85" s="1">
        <f t="shared" si="46"/>
        <v>2661564.1500000004</v>
      </c>
      <c r="V85" s="1">
        <f t="shared" si="47"/>
        <v>290853065</v>
      </c>
      <c r="W85" s="1">
        <f t="shared" si="48"/>
        <v>6.7718723580434181</v>
      </c>
      <c r="Y85" s="1">
        <f t="shared" si="49"/>
        <v>0.45559102294315379</v>
      </c>
      <c r="Z85" s="1">
        <f>AVERAGE(Y83:Y85)</f>
        <v>0.44019409087226108</v>
      </c>
      <c r="AA85">
        <f t="shared" ref="AA85" si="62">Z85-Z$76</f>
        <v>0.26334733743940264</v>
      </c>
      <c r="AB85" s="1">
        <f>_xlfn.STDEV.S(Y83:Y85)</f>
        <v>2.0118586481272877E-2</v>
      </c>
    </row>
    <row r="86" spans="1:28" x14ac:dyDescent="0.2">
      <c r="A86" s="5" t="s">
        <v>19</v>
      </c>
      <c r="B86" s="1">
        <v>0.02</v>
      </c>
      <c r="C86" s="2">
        <v>1</v>
      </c>
      <c r="D86" s="5"/>
      <c r="E86" s="6">
        <v>195680.48</v>
      </c>
      <c r="F86" s="6">
        <v>193838.96</v>
      </c>
      <c r="G86" s="6">
        <v>27931.62</v>
      </c>
      <c r="H86" s="6">
        <v>1876394.78</v>
      </c>
      <c r="J86" s="1">
        <f t="shared" si="53"/>
        <v>978402.4</v>
      </c>
      <c r="K86" s="1">
        <f t="shared" si="54"/>
        <v>969194.79999999993</v>
      </c>
      <c r="L86" s="1">
        <f t="shared" si="55"/>
        <v>13965810</v>
      </c>
      <c r="M86" s="1">
        <f t="shared" si="56"/>
        <v>938197390</v>
      </c>
      <c r="O86" s="1">
        <f t="shared" ref="O86:O114" si="63">M86/L86</f>
        <v>67.178157944293957</v>
      </c>
      <c r="P86" s="1">
        <f t="shared" ref="P86:P114" si="64">K86/J86</f>
        <v>0.99058914818688093</v>
      </c>
      <c r="Q86" s="1">
        <f t="shared" ref="Q86:Q114" si="65">LN(O86)</f>
        <v>4.2073481641043493</v>
      </c>
      <c r="R86" s="1">
        <f t="shared" ref="R86:R114" si="66">LN(P86)</f>
        <v>-9.4554136761313239E-3</v>
      </c>
      <c r="S86" s="1">
        <f t="shared" ref="S86:S114" si="67">Q86-R86</f>
        <v>4.2168035777804809</v>
      </c>
      <c r="U86" s="1">
        <f t="shared" ref="U86:U114" si="68">J86+K86</f>
        <v>1947597.2</v>
      </c>
      <c r="V86" s="1">
        <f t="shared" ref="V86:V114" si="69">L86+M86</f>
        <v>952163200</v>
      </c>
      <c r="W86" s="1">
        <f t="shared" ref="W86:W114" si="70">LN(V86/U86)/LN(2)</f>
        <v>8.9333697296581285</v>
      </c>
      <c r="Y86" s="1">
        <f t="shared" ref="Y86:Y114" si="71">S86/W86</f>
        <v>0.47202832809897077</v>
      </c>
    </row>
    <row r="87" spans="1:28" x14ac:dyDescent="0.2">
      <c r="A87" s="5" t="s">
        <v>19</v>
      </c>
      <c r="B87" s="1">
        <v>0.02</v>
      </c>
      <c r="C87" s="2">
        <v>2</v>
      </c>
      <c r="D87" s="7"/>
      <c r="E87" s="6">
        <v>223677.6</v>
      </c>
      <c r="F87" s="6">
        <v>218156.19</v>
      </c>
      <c r="G87" s="6">
        <v>25073.63</v>
      </c>
      <c r="H87" s="6">
        <v>1858791.63</v>
      </c>
      <c r="J87" s="1">
        <f t="shared" si="53"/>
        <v>1118388</v>
      </c>
      <c r="K87" s="1">
        <f t="shared" si="54"/>
        <v>1090780.95</v>
      </c>
      <c r="L87" s="1">
        <f t="shared" si="55"/>
        <v>12536815</v>
      </c>
      <c r="M87" s="1">
        <f t="shared" si="56"/>
        <v>929395815</v>
      </c>
      <c r="O87" s="1">
        <f t="shared" si="63"/>
        <v>74.133327723189666</v>
      </c>
      <c r="P87" s="1">
        <f t="shared" si="64"/>
        <v>0.97531531990686593</v>
      </c>
      <c r="Q87" s="1">
        <f t="shared" si="65"/>
        <v>4.305865198031916</v>
      </c>
      <c r="R87" s="1">
        <f t="shared" si="66"/>
        <v>-2.4994455235742122E-2</v>
      </c>
      <c r="S87" s="1">
        <f t="shared" si="67"/>
        <v>4.330859653267658</v>
      </c>
      <c r="U87" s="1">
        <f t="shared" si="68"/>
        <v>2209168.9500000002</v>
      </c>
      <c r="V87" s="1">
        <f t="shared" si="69"/>
        <v>941932630</v>
      </c>
      <c r="W87" s="1">
        <f t="shared" si="70"/>
        <v>8.7359763116915676</v>
      </c>
      <c r="Y87" s="1">
        <f t="shared" si="71"/>
        <v>0.49574993094607689</v>
      </c>
    </row>
    <row r="88" spans="1:28" x14ac:dyDescent="0.2">
      <c r="A88" s="5" t="s">
        <v>19</v>
      </c>
      <c r="B88" s="1">
        <v>0.02</v>
      </c>
      <c r="C88" s="2">
        <v>3</v>
      </c>
      <c r="D88" s="8"/>
      <c r="E88" s="6">
        <v>279793.37</v>
      </c>
      <c r="F88" s="6">
        <v>259837.71</v>
      </c>
      <c r="G88" s="1">
        <v>25870.799999999999</v>
      </c>
      <c r="H88" s="1">
        <v>1827397.95</v>
      </c>
      <c r="J88" s="1">
        <f t="shared" si="53"/>
        <v>1398966.85</v>
      </c>
      <c r="K88" s="1">
        <f t="shared" si="54"/>
        <v>1299188.55</v>
      </c>
      <c r="L88" s="1">
        <f t="shared" si="55"/>
        <v>12935400</v>
      </c>
      <c r="M88" s="1">
        <f t="shared" si="56"/>
        <v>913698975</v>
      </c>
      <c r="O88" s="1">
        <f t="shared" si="63"/>
        <v>70.635540841411938</v>
      </c>
      <c r="P88" s="1">
        <f t="shared" si="64"/>
        <v>0.92867715199970602</v>
      </c>
      <c r="Q88" s="1">
        <f t="shared" si="65"/>
        <v>4.2575334291816551</v>
      </c>
      <c r="R88" s="1">
        <f t="shared" si="66"/>
        <v>-7.3994122635140866E-2</v>
      </c>
      <c r="S88" s="1">
        <f t="shared" si="67"/>
        <v>4.3315275518167962</v>
      </c>
      <c r="U88" s="1">
        <f t="shared" si="68"/>
        <v>2698155.4000000004</v>
      </c>
      <c r="V88" s="1">
        <f t="shared" si="69"/>
        <v>926634375</v>
      </c>
      <c r="W88" s="1">
        <f t="shared" si="70"/>
        <v>8.423882949682385</v>
      </c>
      <c r="Y88" s="1">
        <f t="shared" si="71"/>
        <v>0.51419607533603162</v>
      </c>
      <c r="Z88" s="1">
        <f>AVERAGE(Y86:Y88)</f>
        <v>0.49399144479369311</v>
      </c>
      <c r="AA88">
        <f t="shared" ref="AA88" si="72">Z88-Z$76</f>
        <v>0.31714469136083467</v>
      </c>
      <c r="AB88" s="1">
        <f>_xlfn.STDEV.S(Y86:Y88)</f>
        <v>2.1138801572540895E-2</v>
      </c>
    </row>
    <row r="89" spans="1:28" x14ac:dyDescent="0.2">
      <c r="A89" s="5" t="s">
        <v>21</v>
      </c>
      <c r="B89" s="1">
        <v>0.02</v>
      </c>
      <c r="C89" s="2">
        <v>1</v>
      </c>
      <c r="D89" s="5"/>
      <c r="E89" s="6">
        <v>200475.62</v>
      </c>
      <c r="F89" s="6">
        <v>194820.27</v>
      </c>
      <c r="G89" s="6">
        <v>29728.5</v>
      </c>
      <c r="H89" s="6">
        <v>1764371.34</v>
      </c>
      <c r="J89" s="1">
        <f t="shared" si="53"/>
        <v>1002378.1</v>
      </c>
      <c r="K89" s="1">
        <f t="shared" si="54"/>
        <v>974101.35</v>
      </c>
      <c r="L89" s="1">
        <f t="shared" si="55"/>
        <v>14864250</v>
      </c>
      <c r="M89" s="1">
        <f t="shared" si="56"/>
        <v>882185670</v>
      </c>
      <c r="O89" s="1">
        <f t="shared" si="63"/>
        <v>59.349490892577826</v>
      </c>
      <c r="P89" s="1">
        <f t="shared" si="64"/>
        <v>0.97179033540337723</v>
      </c>
      <c r="Q89" s="1">
        <f t="shared" si="65"/>
        <v>4.083443542966279</v>
      </c>
      <c r="R89" s="1">
        <f t="shared" si="66"/>
        <v>-2.8615202106733413E-2</v>
      </c>
      <c r="S89" s="1">
        <f t="shared" si="67"/>
        <v>4.1120587450730124</v>
      </c>
      <c r="U89" s="1">
        <f t="shared" si="68"/>
        <v>1976479.45</v>
      </c>
      <c r="V89" s="1">
        <f t="shared" si="69"/>
        <v>897049920</v>
      </c>
      <c r="W89" s="1">
        <f t="shared" si="70"/>
        <v>8.8261115066618334</v>
      </c>
      <c r="Y89" s="1">
        <f t="shared" si="71"/>
        <v>0.46589698554899112</v>
      </c>
    </row>
    <row r="90" spans="1:28" x14ac:dyDescent="0.2">
      <c r="A90" s="5" t="s">
        <v>21</v>
      </c>
      <c r="B90" s="1">
        <v>0.02</v>
      </c>
      <c r="C90" s="2">
        <v>2</v>
      </c>
      <c r="D90" s="7"/>
      <c r="E90" s="6">
        <v>217618.76</v>
      </c>
      <c r="F90" s="6">
        <v>208593.73</v>
      </c>
      <c r="G90" s="6">
        <v>21916.59</v>
      </c>
      <c r="H90" s="6">
        <v>2096007.08</v>
      </c>
      <c r="J90" s="1">
        <f t="shared" si="53"/>
        <v>1088093.8</v>
      </c>
      <c r="K90" s="1">
        <f t="shared" si="54"/>
        <v>1042968.65</v>
      </c>
      <c r="L90" s="1">
        <f t="shared" si="55"/>
        <v>10958295</v>
      </c>
      <c r="M90" s="1">
        <f t="shared" si="56"/>
        <v>1048003540</v>
      </c>
      <c r="O90" s="1">
        <f t="shared" si="63"/>
        <v>95.63563857333645</v>
      </c>
      <c r="P90" s="1">
        <f t="shared" si="64"/>
        <v>0.95852825372224337</v>
      </c>
      <c r="Q90" s="1">
        <f t="shared" si="65"/>
        <v>4.5605455390130363</v>
      </c>
      <c r="R90" s="1">
        <f t="shared" si="66"/>
        <v>-4.2356239912365035E-2</v>
      </c>
      <c r="S90" s="1">
        <f t="shared" si="67"/>
        <v>4.6029017789254016</v>
      </c>
      <c r="U90" s="1">
        <f t="shared" si="68"/>
        <v>2131062.4500000002</v>
      </c>
      <c r="V90" s="1">
        <f t="shared" si="69"/>
        <v>1058961835</v>
      </c>
      <c r="W90" s="1">
        <f t="shared" si="70"/>
        <v>8.9568620087921467</v>
      </c>
      <c r="Y90" s="1">
        <f t="shared" si="71"/>
        <v>0.51389669444579433</v>
      </c>
    </row>
    <row r="91" spans="1:28" x14ac:dyDescent="0.2">
      <c r="A91" s="5" t="s">
        <v>21</v>
      </c>
      <c r="B91" s="1">
        <v>0.02</v>
      </c>
      <c r="C91" s="2">
        <v>3</v>
      </c>
      <c r="D91" s="8"/>
      <c r="E91" s="6">
        <v>250149.99</v>
      </c>
      <c r="F91" s="6">
        <v>261226.75</v>
      </c>
      <c r="G91" s="1">
        <v>23916.78</v>
      </c>
      <c r="H91" s="1">
        <v>1938979.49</v>
      </c>
      <c r="J91" s="1">
        <f t="shared" si="53"/>
        <v>1250749.95</v>
      </c>
      <c r="K91" s="1">
        <f t="shared" si="54"/>
        <v>1306133.75</v>
      </c>
      <c r="L91" s="1">
        <f t="shared" si="55"/>
        <v>11958390</v>
      </c>
      <c r="M91" s="1">
        <f t="shared" si="56"/>
        <v>969489745</v>
      </c>
      <c r="O91" s="1">
        <f t="shared" si="63"/>
        <v>81.071928997130883</v>
      </c>
      <c r="P91" s="1">
        <f t="shared" si="64"/>
        <v>1.0442804734871267</v>
      </c>
      <c r="Q91" s="1">
        <f t="shared" si="65"/>
        <v>4.3953367729330282</v>
      </c>
      <c r="R91" s="1">
        <f t="shared" si="66"/>
        <v>4.3328106145201807E-2</v>
      </c>
      <c r="S91" s="1">
        <f t="shared" si="67"/>
        <v>4.3520086667878264</v>
      </c>
      <c r="U91" s="1">
        <f t="shared" si="68"/>
        <v>2556883.7000000002</v>
      </c>
      <c r="V91" s="1">
        <f t="shared" si="69"/>
        <v>981448135</v>
      </c>
      <c r="W91" s="1">
        <f t="shared" si="70"/>
        <v>8.5843816787061673</v>
      </c>
      <c r="Y91" s="1">
        <f t="shared" si="71"/>
        <v>0.50696821619466459</v>
      </c>
      <c r="Z91" s="1">
        <f>AVERAGE(Y89:Y91)</f>
        <v>0.49558729872981672</v>
      </c>
      <c r="AA91">
        <f t="shared" ref="AA91" si="73">Z91-Z$76</f>
        <v>0.31874054529695828</v>
      </c>
      <c r="AB91" s="1">
        <f>_xlfn.STDEV.S(Y89:Y91)</f>
        <v>2.5944883412740989E-2</v>
      </c>
    </row>
    <row r="92" spans="1:28" x14ac:dyDescent="0.2">
      <c r="A92" s="5" t="s">
        <v>22</v>
      </c>
      <c r="B92" s="1">
        <v>0.02</v>
      </c>
      <c r="C92" s="2">
        <v>1</v>
      </c>
      <c r="D92" s="5"/>
      <c r="E92" s="6">
        <v>214776.14</v>
      </c>
      <c r="F92" s="6">
        <v>194179.24</v>
      </c>
      <c r="G92" s="6">
        <v>29313.17</v>
      </c>
      <c r="H92" s="6">
        <v>1653305.79</v>
      </c>
      <c r="J92" s="1">
        <f t="shared" si="53"/>
        <v>1073880.7000000002</v>
      </c>
      <c r="K92" s="1">
        <f t="shared" si="54"/>
        <v>970896.2</v>
      </c>
      <c r="L92" s="1">
        <f t="shared" si="55"/>
        <v>14656585</v>
      </c>
      <c r="M92" s="1">
        <f t="shared" si="56"/>
        <v>826652895</v>
      </c>
      <c r="O92" s="1">
        <f t="shared" si="63"/>
        <v>56.401466985658665</v>
      </c>
      <c r="P92" s="1">
        <f t="shared" si="64"/>
        <v>0.90410061378326267</v>
      </c>
      <c r="Q92" s="1">
        <f t="shared" si="65"/>
        <v>4.0324951685497679</v>
      </c>
      <c r="R92" s="1">
        <f t="shared" si="66"/>
        <v>-0.10081462635035891</v>
      </c>
      <c r="S92" s="1">
        <f t="shared" si="67"/>
        <v>4.1333097949001267</v>
      </c>
      <c r="U92" s="1">
        <f t="shared" si="68"/>
        <v>2044776.9000000001</v>
      </c>
      <c r="V92" s="1">
        <f t="shared" si="69"/>
        <v>841309480</v>
      </c>
      <c r="W92" s="1">
        <f t="shared" si="70"/>
        <v>8.6845493473937037</v>
      </c>
      <c r="Y92" s="1">
        <f t="shared" si="71"/>
        <v>0.4759383163779895</v>
      </c>
    </row>
    <row r="93" spans="1:28" x14ac:dyDescent="0.2">
      <c r="A93" s="5" t="s">
        <v>22</v>
      </c>
      <c r="B93" s="1">
        <v>0.02</v>
      </c>
      <c r="C93" s="2">
        <v>2</v>
      </c>
      <c r="D93" s="7"/>
      <c r="E93" s="6">
        <v>221576.52</v>
      </c>
      <c r="F93" s="6">
        <v>204142.36</v>
      </c>
      <c r="G93" s="6">
        <v>28538.71</v>
      </c>
      <c r="H93" s="6">
        <v>2061922.12</v>
      </c>
      <c r="J93" s="1">
        <f t="shared" si="53"/>
        <v>1107882.5999999999</v>
      </c>
      <c r="K93" s="1">
        <f t="shared" si="54"/>
        <v>1020711.7999999999</v>
      </c>
      <c r="L93" s="1">
        <f t="shared" si="55"/>
        <v>14269355</v>
      </c>
      <c r="M93" s="1">
        <f t="shared" si="56"/>
        <v>1030961060</v>
      </c>
      <c r="O93" s="1">
        <f t="shared" si="63"/>
        <v>72.250011300440704</v>
      </c>
      <c r="P93" s="1">
        <f t="shared" si="64"/>
        <v>0.92131765585992598</v>
      </c>
      <c r="Q93" s="1">
        <f t="shared" si="65"/>
        <v>4.2801324834000134</v>
      </c>
      <c r="R93" s="1">
        <f t="shared" si="66"/>
        <v>-8.195039897845327E-2</v>
      </c>
      <c r="S93" s="1">
        <f t="shared" si="67"/>
        <v>4.3620828823784663</v>
      </c>
      <c r="U93" s="1">
        <f t="shared" si="68"/>
        <v>2128594.4</v>
      </c>
      <c r="V93" s="1">
        <f t="shared" si="69"/>
        <v>1045230415</v>
      </c>
      <c r="W93" s="1">
        <f t="shared" si="70"/>
        <v>8.9397042228852275</v>
      </c>
      <c r="Y93" s="1">
        <f t="shared" si="71"/>
        <v>0.48794487755106447</v>
      </c>
    </row>
    <row r="94" spans="1:28" x14ac:dyDescent="0.2">
      <c r="A94" s="5" t="s">
        <v>22</v>
      </c>
      <c r="B94" s="1">
        <v>0.02</v>
      </c>
      <c r="C94" s="2">
        <v>3</v>
      </c>
      <c r="D94" s="8"/>
      <c r="E94" s="6">
        <v>268908.78000000003</v>
      </c>
      <c r="F94" s="6">
        <v>249223.91</v>
      </c>
      <c r="G94" s="1">
        <v>30211.97</v>
      </c>
      <c r="H94" s="1">
        <v>1902866.94</v>
      </c>
      <c r="J94" s="1">
        <f t="shared" si="53"/>
        <v>1344543.9000000001</v>
      </c>
      <c r="K94" s="1">
        <f t="shared" si="54"/>
        <v>1246119.55</v>
      </c>
      <c r="L94" s="1">
        <f t="shared" si="55"/>
        <v>15105985</v>
      </c>
      <c r="M94" s="1">
        <f t="shared" si="56"/>
        <v>951433470</v>
      </c>
      <c r="O94" s="1">
        <f t="shared" si="63"/>
        <v>62.983874934338942</v>
      </c>
      <c r="P94" s="1">
        <f t="shared" si="64"/>
        <v>0.92679722097582673</v>
      </c>
      <c r="Q94" s="1">
        <f t="shared" si="65"/>
        <v>4.1428787402066733</v>
      </c>
      <c r="R94" s="1">
        <f t="shared" si="66"/>
        <v>-7.6020484943919955E-2</v>
      </c>
      <c r="S94" s="1">
        <f t="shared" si="67"/>
        <v>4.2188992251505937</v>
      </c>
      <c r="U94" s="1">
        <f t="shared" si="68"/>
        <v>2590663.4500000002</v>
      </c>
      <c r="V94" s="1">
        <f t="shared" si="69"/>
        <v>966539455</v>
      </c>
      <c r="W94" s="1">
        <f t="shared" si="70"/>
        <v>8.5433632066097349</v>
      </c>
      <c r="Y94" s="1">
        <f t="shared" si="71"/>
        <v>0.49382182673523262</v>
      </c>
      <c r="Z94" s="1">
        <f>AVERAGE(Y92:Y94)</f>
        <v>0.48590167355476216</v>
      </c>
      <c r="AA94">
        <f t="shared" ref="AA94" si="74">Z94-Z$76</f>
        <v>0.30905492012190372</v>
      </c>
      <c r="AB94" s="1">
        <f>_xlfn.STDEV.S(Y92:Y94)</f>
        <v>9.115152088818081E-3</v>
      </c>
    </row>
    <row r="95" spans="1:28" x14ac:dyDescent="0.2">
      <c r="A95" s="5" t="s">
        <v>23</v>
      </c>
      <c r="B95" s="1">
        <v>0.02</v>
      </c>
      <c r="C95" s="2">
        <v>1</v>
      </c>
      <c r="D95" s="5"/>
      <c r="E95" s="6">
        <v>198211.58</v>
      </c>
      <c r="F95" s="6">
        <v>174091.77</v>
      </c>
      <c r="G95" s="6">
        <v>47058.82</v>
      </c>
      <c r="H95" s="6">
        <v>1804549.07</v>
      </c>
      <c r="J95" s="1">
        <f t="shared" si="53"/>
        <v>991057.89999999991</v>
      </c>
      <c r="K95" s="1">
        <f t="shared" si="54"/>
        <v>870458.85</v>
      </c>
      <c r="L95" s="1">
        <f t="shared" si="55"/>
        <v>23529410</v>
      </c>
      <c r="M95" s="1">
        <f t="shared" si="56"/>
        <v>902274535</v>
      </c>
      <c r="O95" s="1">
        <f t="shared" si="63"/>
        <v>38.346670613500294</v>
      </c>
      <c r="P95" s="1">
        <f t="shared" si="64"/>
        <v>0.8783128109871281</v>
      </c>
      <c r="Q95" s="1">
        <f t="shared" si="65"/>
        <v>3.6466677082296988</v>
      </c>
      <c r="R95" s="1">
        <f t="shared" si="66"/>
        <v>-0.12975247204779616</v>
      </c>
      <c r="S95" s="1">
        <f t="shared" si="67"/>
        <v>3.776420180277495</v>
      </c>
      <c r="U95" s="1">
        <f t="shared" si="68"/>
        <v>1861516.75</v>
      </c>
      <c r="V95" s="1">
        <f t="shared" si="69"/>
        <v>925803945</v>
      </c>
      <c r="W95" s="1">
        <f t="shared" si="70"/>
        <v>8.9580843023001648</v>
      </c>
      <c r="Y95" s="1">
        <f t="shared" si="71"/>
        <v>0.42156559961238865</v>
      </c>
    </row>
    <row r="96" spans="1:28" x14ac:dyDescent="0.2">
      <c r="A96" s="5" t="s">
        <v>23</v>
      </c>
      <c r="B96" s="1">
        <v>0.02</v>
      </c>
      <c r="C96" s="2">
        <v>2</v>
      </c>
      <c r="D96" s="7"/>
      <c r="E96" s="6">
        <v>223645.19</v>
      </c>
      <c r="F96" s="6">
        <v>218033.51</v>
      </c>
      <c r="G96" s="6">
        <v>29364.31</v>
      </c>
      <c r="H96" s="6">
        <v>1883672.12</v>
      </c>
      <c r="J96" s="1">
        <f t="shared" si="53"/>
        <v>1118225.95</v>
      </c>
      <c r="K96" s="1">
        <f t="shared" si="54"/>
        <v>1090167.55</v>
      </c>
      <c r="L96" s="1">
        <f t="shared" si="55"/>
        <v>14682155</v>
      </c>
      <c r="M96" s="1">
        <f t="shared" si="56"/>
        <v>941836060</v>
      </c>
      <c r="O96" s="1">
        <f t="shared" si="63"/>
        <v>64.14835288144009</v>
      </c>
      <c r="P96" s="1">
        <f t="shared" si="64"/>
        <v>0.9749081122647888</v>
      </c>
      <c r="Q96" s="1">
        <f t="shared" si="65"/>
        <v>4.1611984146827519</v>
      </c>
      <c r="R96" s="1">
        <f t="shared" si="66"/>
        <v>-2.5412056256504608E-2</v>
      </c>
      <c r="S96" s="1">
        <f t="shared" si="67"/>
        <v>4.1866104709392564</v>
      </c>
      <c r="U96" s="1">
        <f t="shared" si="68"/>
        <v>2208393.5</v>
      </c>
      <c r="V96" s="1">
        <f t="shared" si="69"/>
        <v>956518215</v>
      </c>
      <c r="W96" s="1">
        <f t="shared" si="70"/>
        <v>8.7586513719437189</v>
      </c>
      <c r="Y96" s="1">
        <f t="shared" si="71"/>
        <v>0.47799715882630961</v>
      </c>
    </row>
    <row r="97" spans="1:28" x14ac:dyDescent="0.2">
      <c r="A97" s="5" t="s">
        <v>23</v>
      </c>
      <c r="B97" s="1">
        <v>0.02</v>
      </c>
      <c r="C97" s="2">
        <v>3</v>
      </c>
      <c r="D97" s="8"/>
      <c r="E97" s="6">
        <v>284104.52</v>
      </c>
      <c r="F97" s="6">
        <v>268028.40999999997</v>
      </c>
      <c r="G97" s="1">
        <v>34720</v>
      </c>
      <c r="H97" s="1">
        <v>1870160.16</v>
      </c>
      <c r="J97" s="1">
        <f t="shared" si="53"/>
        <v>1420522.6</v>
      </c>
      <c r="K97" s="1">
        <f t="shared" si="54"/>
        <v>1340142.0499999998</v>
      </c>
      <c r="L97" s="1">
        <f t="shared" si="55"/>
        <v>17360000</v>
      </c>
      <c r="M97" s="1">
        <f t="shared" si="56"/>
        <v>935080080</v>
      </c>
      <c r="O97" s="1">
        <f t="shared" si="63"/>
        <v>53.864059907834104</v>
      </c>
      <c r="P97" s="1">
        <f t="shared" si="64"/>
        <v>0.94341480381938292</v>
      </c>
      <c r="Q97" s="1">
        <f t="shared" si="65"/>
        <v>3.9864634634478064</v>
      </c>
      <c r="R97" s="1">
        <f t="shared" si="66"/>
        <v>-5.8249216269315722E-2</v>
      </c>
      <c r="S97" s="1">
        <f t="shared" si="67"/>
        <v>4.0447126797171222</v>
      </c>
      <c r="U97" s="1">
        <f t="shared" si="68"/>
        <v>2760664.65</v>
      </c>
      <c r="V97" s="1">
        <f t="shared" si="69"/>
        <v>952440080</v>
      </c>
      <c r="W97" s="1">
        <f t="shared" si="70"/>
        <v>8.4304688741716465</v>
      </c>
      <c r="Y97" s="1">
        <f t="shared" si="71"/>
        <v>0.47977315853794006</v>
      </c>
      <c r="Z97" s="1">
        <f>AVERAGE(Y95:Y97)</f>
        <v>0.45977863899221277</v>
      </c>
      <c r="AA97">
        <f t="shared" ref="AA97" si="75">Z97-Z$76</f>
        <v>0.28293188555935433</v>
      </c>
      <c r="AB97" s="1">
        <f>_xlfn.STDEV.S(Y95:Y97)</f>
        <v>3.3105374604842031E-2</v>
      </c>
    </row>
    <row r="98" spans="1:28" x14ac:dyDescent="0.2">
      <c r="A98" s="5" t="s">
        <v>16</v>
      </c>
      <c r="B98" s="1">
        <v>0.04</v>
      </c>
      <c r="C98" s="2">
        <v>1</v>
      </c>
      <c r="D98" s="5"/>
      <c r="E98" s="6">
        <v>197178.33</v>
      </c>
      <c r="F98" s="6">
        <v>172378.66</v>
      </c>
      <c r="G98" s="6">
        <v>753243.53</v>
      </c>
      <c r="H98" s="6">
        <v>39350.94</v>
      </c>
      <c r="J98" s="1">
        <f t="shared" ref="J98:J129" si="76">E98*5</f>
        <v>985891.64999999991</v>
      </c>
      <c r="K98" s="1">
        <f t="shared" ref="K98:K129" si="77">F98*5</f>
        <v>861893.3</v>
      </c>
      <c r="L98" s="1">
        <f t="shared" ref="L98:L129" si="78">G98*500</f>
        <v>376621765</v>
      </c>
      <c r="M98" s="1">
        <f t="shared" ref="M98:M129" si="79">H98*500</f>
        <v>19675470</v>
      </c>
      <c r="O98" s="1">
        <f t="shared" si="63"/>
        <v>5.2241988723089328E-2</v>
      </c>
      <c r="P98" s="1">
        <f t="shared" si="64"/>
        <v>0.87422720336458892</v>
      </c>
      <c r="Q98" s="1">
        <f t="shared" si="65"/>
        <v>-2.9518687257667184</v>
      </c>
      <c r="R98" s="1">
        <f t="shared" si="66"/>
        <v>-0.13441497902679569</v>
      </c>
      <c r="S98" s="1">
        <f t="shared" si="67"/>
        <v>-2.8174537467399228</v>
      </c>
      <c r="U98" s="1">
        <f t="shared" si="68"/>
        <v>1847784.95</v>
      </c>
      <c r="V98" s="1">
        <f t="shared" si="69"/>
        <v>396297235</v>
      </c>
      <c r="W98" s="1">
        <f t="shared" si="70"/>
        <v>7.7446422293709762</v>
      </c>
      <c r="Y98" s="1">
        <f t="shared" si="71"/>
        <v>-0.36379391885333839</v>
      </c>
    </row>
    <row r="99" spans="1:28" x14ac:dyDescent="0.2">
      <c r="A99" s="5" t="s">
        <v>16</v>
      </c>
      <c r="B99" s="1">
        <v>0.04</v>
      </c>
      <c r="C99" s="2">
        <v>2</v>
      </c>
      <c r="D99" s="7"/>
      <c r="E99" s="6">
        <v>209212.71</v>
      </c>
      <c r="F99" s="6">
        <v>199149.41</v>
      </c>
      <c r="G99" s="6">
        <v>1013508.67</v>
      </c>
      <c r="H99" s="6">
        <v>4502.88</v>
      </c>
      <c r="J99" s="1">
        <f t="shared" si="76"/>
        <v>1046063.5499999999</v>
      </c>
      <c r="K99" s="1">
        <f t="shared" si="77"/>
        <v>995747.05</v>
      </c>
      <c r="L99" s="1">
        <f t="shared" si="78"/>
        <v>506754335</v>
      </c>
      <c r="M99" s="1">
        <f t="shared" si="79"/>
        <v>2251440</v>
      </c>
      <c r="O99" s="1">
        <f t="shared" si="63"/>
        <v>4.4428628321452838E-3</v>
      </c>
      <c r="P99" s="1">
        <f t="shared" si="64"/>
        <v>0.95189919388740785</v>
      </c>
      <c r="Q99" s="1">
        <f t="shared" si="65"/>
        <v>-5.4164563283059115</v>
      </c>
      <c r="R99" s="1">
        <f t="shared" si="66"/>
        <v>-4.9296138571114985E-2</v>
      </c>
      <c r="S99" s="1">
        <f t="shared" si="67"/>
        <v>-5.3671601897347969</v>
      </c>
      <c r="U99" s="1">
        <f t="shared" si="68"/>
        <v>2041810.6</v>
      </c>
      <c r="V99" s="1">
        <f t="shared" si="69"/>
        <v>509005775</v>
      </c>
      <c r="W99" s="1">
        <f t="shared" si="70"/>
        <v>7.9616891676123975</v>
      </c>
      <c r="Y99" s="1">
        <f t="shared" si="71"/>
        <v>-0.67412330181992464</v>
      </c>
    </row>
    <row r="100" spans="1:28" x14ac:dyDescent="0.2">
      <c r="A100" s="5" t="s">
        <v>16</v>
      </c>
      <c r="B100" s="1">
        <v>0.04</v>
      </c>
      <c r="C100" s="2">
        <v>3</v>
      </c>
      <c r="D100" s="8"/>
      <c r="E100" s="6">
        <v>274816.09999999998</v>
      </c>
      <c r="F100" s="6">
        <v>282924.07</v>
      </c>
      <c r="G100" s="1">
        <v>1066787.8400000001</v>
      </c>
      <c r="H100" s="1">
        <v>19792.509999999998</v>
      </c>
      <c r="J100" s="1">
        <f t="shared" si="76"/>
        <v>1374080.5</v>
      </c>
      <c r="K100" s="1">
        <f t="shared" si="77"/>
        <v>1414620.35</v>
      </c>
      <c r="L100" s="1">
        <f t="shared" si="78"/>
        <v>533393920.00000006</v>
      </c>
      <c r="M100" s="1">
        <f t="shared" si="79"/>
        <v>9896255</v>
      </c>
      <c r="O100" s="1">
        <f t="shared" si="63"/>
        <v>1.8553370462115502E-2</v>
      </c>
      <c r="P100" s="1">
        <f t="shared" si="64"/>
        <v>1.0295032569052542</v>
      </c>
      <c r="Q100" s="1">
        <f t="shared" si="65"/>
        <v>-3.987103810362508</v>
      </c>
      <c r="R100" s="1">
        <f t="shared" si="66"/>
        <v>2.9076411060357413E-2</v>
      </c>
      <c r="S100" s="1">
        <f t="shared" si="67"/>
        <v>-4.0161802214228652</v>
      </c>
      <c r="U100" s="1">
        <f t="shared" si="68"/>
        <v>2788700.85</v>
      </c>
      <c r="V100" s="1">
        <f t="shared" si="69"/>
        <v>543290175</v>
      </c>
      <c r="W100" s="1">
        <f t="shared" si="70"/>
        <v>7.6059859653153108</v>
      </c>
      <c r="Y100" s="1">
        <f t="shared" si="71"/>
        <v>-0.52802887616903094</v>
      </c>
      <c r="Z100" s="1">
        <f>AVERAGE(Y98:Y100)</f>
        <v>-0.52198203228076467</v>
      </c>
      <c r="AA100">
        <f>Z100-Z$100</f>
        <v>0</v>
      </c>
      <c r="AB100" s="1">
        <f>_xlfn.STDEV.S(Y98:Y100)</f>
        <v>0.15525303450774255</v>
      </c>
    </row>
    <row r="101" spans="1:28" x14ac:dyDescent="0.2">
      <c r="A101" s="5" t="s">
        <v>17</v>
      </c>
      <c r="B101" s="1">
        <v>0.04</v>
      </c>
      <c r="C101" s="2">
        <v>1</v>
      </c>
      <c r="D101" s="5"/>
      <c r="E101" s="6">
        <v>177259.6</v>
      </c>
      <c r="F101" s="6">
        <v>175034.07</v>
      </c>
      <c r="G101" s="6">
        <v>998007.45</v>
      </c>
      <c r="H101" s="6">
        <v>10095.64</v>
      </c>
      <c r="J101" s="1">
        <f t="shared" si="76"/>
        <v>886298</v>
      </c>
      <c r="K101" s="1">
        <f t="shared" si="77"/>
        <v>875170.35000000009</v>
      </c>
      <c r="L101" s="1">
        <f t="shared" si="78"/>
        <v>499003725</v>
      </c>
      <c r="M101" s="1">
        <f t="shared" si="79"/>
        <v>5047820</v>
      </c>
      <c r="O101" s="1">
        <f t="shared" si="63"/>
        <v>1.0115796229777643E-2</v>
      </c>
      <c r="P101" s="1">
        <f t="shared" si="64"/>
        <v>0.98744479847635902</v>
      </c>
      <c r="Q101" s="1">
        <f t="shared" si="65"/>
        <v>-4.5936570937365664</v>
      </c>
      <c r="R101" s="1">
        <f t="shared" si="66"/>
        <v>-1.2634684046443627E-2</v>
      </c>
      <c r="S101" s="1">
        <f t="shared" si="67"/>
        <v>-4.5810224096901226</v>
      </c>
      <c r="U101" s="1">
        <f t="shared" si="68"/>
        <v>1761468.35</v>
      </c>
      <c r="V101" s="1">
        <f t="shared" si="69"/>
        <v>504051545</v>
      </c>
      <c r="W101" s="1">
        <f t="shared" si="70"/>
        <v>8.1606489102376809</v>
      </c>
      <c r="Y101" s="1">
        <f t="shared" si="71"/>
        <v>-0.5613551642864022</v>
      </c>
    </row>
    <row r="102" spans="1:28" x14ac:dyDescent="0.2">
      <c r="A102" s="5" t="s">
        <v>17</v>
      </c>
      <c r="B102" s="1">
        <v>0.04</v>
      </c>
      <c r="C102" s="2">
        <v>2</v>
      </c>
      <c r="D102" s="7"/>
      <c r="E102" s="6">
        <v>230663.07</v>
      </c>
      <c r="F102" s="6">
        <v>220210.68</v>
      </c>
      <c r="G102" s="6">
        <v>949180.66</v>
      </c>
      <c r="H102" s="6">
        <v>65550.289999999994</v>
      </c>
      <c r="J102" s="1">
        <f t="shared" si="76"/>
        <v>1153315.3500000001</v>
      </c>
      <c r="K102" s="1">
        <f t="shared" si="77"/>
        <v>1101053.3999999999</v>
      </c>
      <c r="L102" s="1">
        <f t="shared" si="78"/>
        <v>474590330</v>
      </c>
      <c r="M102" s="1">
        <f t="shared" si="79"/>
        <v>32775144.999999996</v>
      </c>
      <c r="O102" s="1">
        <f t="shared" si="63"/>
        <v>6.9059866854008584E-2</v>
      </c>
      <c r="P102" s="1">
        <f t="shared" si="64"/>
        <v>0.95468546395398257</v>
      </c>
      <c r="Q102" s="1">
        <f t="shared" si="65"/>
        <v>-2.6727815149976983</v>
      </c>
      <c r="R102" s="1">
        <f t="shared" si="66"/>
        <v>-4.6373349867622503E-2</v>
      </c>
      <c r="S102" s="1">
        <f t="shared" si="67"/>
        <v>-2.6264081651300759</v>
      </c>
      <c r="U102" s="1">
        <f t="shared" si="68"/>
        <v>2254368.75</v>
      </c>
      <c r="V102" s="1">
        <f t="shared" si="69"/>
        <v>507365475</v>
      </c>
      <c r="W102" s="1">
        <f t="shared" si="70"/>
        <v>7.8141580222914913</v>
      </c>
      <c r="Y102" s="1">
        <f t="shared" si="71"/>
        <v>-0.33610891379950431</v>
      </c>
    </row>
    <row r="103" spans="1:28" x14ac:dyDescent="0.2">
      <c r="A103" s="5" t="s">
        <v>17</v>
      </c>
      <c r="B103" s="1">
        <v>0.04</v>
      </c>
      <c r="C103" s="2">
        <v>3</v>
      </c>
      <c r="D103" s="8"/>
      <c r="E103" s="6">
        <v>273755.98</v>
      </c>
      <c r="F103" s="6">
        <v>266863.83</v>
      </c>
      <c r="G103" s="1">
        <v>754025.45</v>
      </c>
      <c r="H103" s="1">
        <v>4076</v>
      </c>
      <c r="J103" s="1">
        <f t="shared" si="76"/>
        <v>1368779.9</v>
      </c>
      <c r="K103" s="1">
        <f t="shared" si="77"/>
        <v>1334319.1500000001</v>
      </c>
      <c r="L103" s="1">
        <f t="shared" si="78"/>
        <v>377012725</v>
      </c>
      <c r="M103" s="1">
        <f t="shared" si="79"/>
        <v>2038000</v>
      </c>
      <c r="O103" s="1">
        <f t="shared" si="63"/>
        <v>5.4056530850517051E-3</v>
      </c>
      <c r="P103" s="1">
        <f t="shared" si="64"/>
        <v>0.97482374631597102</v>
      </c>
      <c r="Q103" s="1">
        <f t="shared" si="65"/>
        <v>-5.2203100053934968</v>
      </c>
      <c r="R103" s="1">
        <f t="shared" si="66"/>
        <v>-2.5498597334960228E-2</v>
      </c>
      <c r="S103" s="1">
        <f t="shared" si="67"/>
        <v>-5.1948114080585368</v>
      </c>
      <c r="U103" s="1">
        <f t="shared" si="68"/>
        <v>2703099.05</v>
      </c>
      <c r="V103" s="1">
        <f t="shared" si="69"/>
        <v>379050725</v>
      </c>
      <c r="W103" s="1">
        <f t="shared" si="70"/>
        <v>7.1316327364868748</v>
      </c>
      <c r="Y103" s="1">
        <f t="shared" si="71"/>
        <v>-0.72841824586406856</v>
      </c>
      <c r="Z103" s="1">
        <f>AVERAGE(Y101:Y103)</f>
        <v>-0.54196077464999171</v>
      </c>
      <c r="AA103">
        <f t="shared" ref="AA103" si="80">Z103-Z$100</f>
        <v>-1.9978742369227032E-2</v>
      </c>
      <c r="AB103" s="1">
        <f>_xlfn.STDEV.S(Y101:Y103)</f>
        <v>0.19687244542663329</v>
      </c>
    </row>
    <row r="104" spans="1:28" x14ac:dyDescent="0.2">
      <c r="A104" s="5" t="s">
        <v>20</v>
      </c>
      <c r="B104" s="1">
        <v>0.04</v>
      </c>
      <c r="C104" s="2">
        <v>1</v>
      </c>
      <c r="D104" s="5"/>
      <c r="E104" s="6">
        <v>195639.59</v>
      </c>
      <c r="F104" s="6">
        <v>183489.55</v>
      </c>
      <c r="G104" s="6">
        <v>712318.42</v>
      </c>
      <c r="H104" s="6">
        <v>252963.73</v>
      </c>
      <c r="J104" s="1">
        <f t="shared" si="76"/>
        <v>978197.95</v>
      </c>
      <c r="K104" s="1">
        <f t="shared" si="77"/>
        <v>917447.75</v>
      </c>
      <c r="L104" s="1">
        <f t="shared" si="78"/>
        <v>356159210</v>
      </c>
      <c r="M104" s="1">
        <f t="shared" si="79"/>
        <v>126481865</v>
      </c>
      <c r="O104" s="1">
        <f t="shared" si="63"/>
        <v>0.35512731792054458</v>
      </c>
      <c r="P104" s="1">
        <f t="shared" si="64"/>
        <v>0.93789580115149496</v>
      </c>
      <c r="Q104" s="1">
        <f t="shared" si="65"/>
        <v>-1.0352789117736985</v>
      </c>
      <c r="R104" s="1">
        <f t="shared" si="66"/>
        <v>-6.4116422338876516E-2</v>
      </c>
      <c r="S104" s="1">
        <f t="shared" si="67"/>
        <v>-0.97116248943482197</v>
      </c>
      <c r="U104" s="1">
        <f t="shared" si="68"/>
        <v>1895645.7</v>
      </c>
      <c r="V104" s="1">
        <f t="shared" si="69"/>
        <v>482641075</v>
      </c>
      <c r="W104" s="1">
        <f t="shared" si="70"/>
        <v>7.992117543788444</v>
      </c>
      <c r="Y104" s="1">
        <f t="shared" si="71"/>
        <v>-0.12151504080287451</v>
      </c>
    </row>
    <row r="105" spans="1:28" x14ac:dyDescent="0.2">
      <c r="A105" s="5" t="s">
        <v>20</v>
      </c>
      <c r="B105" s="1">
        <v>0.04</v>
      </c>
      <c r="C105" s="2">
        <v>2</v>
      </c>
      <c r="D105" s="7"/>
      <c r="E105" s="6">
        <v>222923.68</v>
      </c>
      <c r="F105" s="6">
        <v>217231.84</v>
      </c>
      <c r="G105" s="6">
        <v>921820.74</v>
      </c>
      <c r="H105" s="6">
        <v>163903.5</v>
      </c>
      <c r="J105" s="1">
        <f t="shared" si="76"/>
        <v>1114618.3999999999</v>
      </c>
      <c r="K105" s="1">
        <f t="shared" si="77"/>
        <v>1086159.2</v>
      </c>
      <c r="L105" s="1">
        <f t="shared" si="78"/>
        <v>460910370</v>
      </c>
      <c r="M105" s="1">
        <f t="shared" si="79"/>
        <v>81951750</v>
      </c>
      <c r="O105" s="1">
        <f t="shared" si="63"/>
        <v>0.17780409236615788</v>
      </c>
      <c r="P105" s="1">
        <f t="shared" si="64"/>
        <v>0.97446731545074083</v>
      </c>
      <c r="Q105" s="1">
        <f t="shared" si="65"/>
        <v>-1.7270729394846598</v>
      </c>
      <c r="R105" s="1">
        <f t="shared" si="66"/>
        <v>-2.5864300411523378E-2</v>
      </c>
      <c r="S105" s="1">
        <f t="shared" si="67"/>
        <v>-1.7012086390731365</v>
      </c>
      <c r="U105" s="1">
        <f t="shared" si="68"/>
        <v>2200777.5999999996</v>
      </c>
      <c r="V105" s="1">
        <f t="shared" si="69"/>
        <v>542862120</v>
      </c>
      <c r="W105" s="1">
        <f t="shared" si="70"/>
        <v>7.9464286475626134</v>
      </c>
      <c r="Y105" s="1">
        <f t="shared" si="71"/>
        <v>-0.21408468061875111</v>
      </c>
    </row>
    <row r="106" spans="1:28" x14ac:dyDescent="0.2">
      <c r="A106" s="5" t="s">
        <v>20</v>
      </c>
      <c r="B106" s="1">
        <v>0.04</v>
      </c>
      <c r="C106" s="2">
        <v>3</v>
      </c>
      <c r="D106" s="8"/>
      <c r="E106" s="6">
        <v>271370.88</v>
      </c>
      <c r="F106" s="6">
        <v>267938.87</v>
      </c>
      <c r="G106" s="1">
        <v>683022.4</v>
      </c>
      <c r="H106" s="1">
        <v>301749.84999999998</v>
      </c>
      <c r="J106" s="1">
        <f t="shared" si="76"/>
        <v>1356854.4</v>
      </c>
      <c r="K106" s="1">
        <f t="shared" si="77"/>
        <v>1339694.3500000001</v>
      </c>
      <c r="L106" s="1">
        <f t="shared" si="78"/>
        <v>341511200</v>
      </c>
      <c r="M106" s="1">
        <f t="shared" si="79"/>
        <v>150874925</v>
      </c>
      <c r="O106" s="1">
        <f t="shared" si="63"/>
        <v>0.44178616982400576</v>
      </c>
      <c r="P106" s="1">
        <f t="shared" si="64"/>
        <v>0.9873530645587324</v>
      </c>
      <c r="Q106" s="1">
        <f t="shared" si="65"/>
        <v>-0.81692929264181913</v>
      </c>
      <c r="R106" s="1">
        <f t="shared" si="66"/>
        <v>-1.2727588661553569E-2</v>
      </c>
      <c r="S106" s="1">
        <f t="shared" si="67"/>
        <v>-0.80420170398026558</v>
      </c>
      <c r="U106" s="1">
        <f t="shared" si="68"/>
        <v>2696548.75</v>
      </c>
      <c r="V106" s="1">
        <f t="shared" si="69"/>
        <v>492386125</v>
      </c>
      <c r="W106" s="1">
        <f t="shared" si="70"/>
        <v>7.5125321822319933</v>
      </c>
      <c r="Y106" s="1">
        <f t="shared" si="71"/>
        <v>-0.10704802115620823</v>
      </c>
      <c r="Z106" s="1">
        <f>AVERAGE(Y104:Y106)</f>
        <v>-0.14754924752594464</v>
      </c>
      <c r="AA106">
        <f t="shared" ref="AA106" si="81">Z106-Z$100</f>
        <v>0.37443278475482</v>
      </c>
      <c r="AB106" s="1">
        <f>_xlfn.STDEV.S(Y104:Y106)</f>
        <v>5.8073630478899366E-2</v>
      </c>
    </row>
    <row r="107" spans="1:28" x14ac:dyDescent="0.2">
      <c r="A107" s="5" t="s">
        <v>18</v>
      </c>
      <c r="B107" s="1">
        <v>0.04</v>
      </c>
      <c r="C107" s="2">
        <v>1</v>
      </c>
      <c r="D107" s="5"/>
      <c r="E107" s="6">
        <v>192397.16</v>
      </c>
      <c r="F107" s="6">
        <v>187986.22</v>
      </c>
      <c r="G107" s="6">
        <v>419869.05</v>
      </c>
      <c r="H107" s="6">
        <v>557055.79</v>
      </c>
      <c r="J107" s="1">
        <f t="shared" si="76"/>
        <v>961985.8</v>
      </c>
      <c r="K107" s="1">
        <f t="shared" si="77"/>
        <v>939931.1</v>
      </c>
      <c r="L107" s="1">
        <f t="shared" si="78"/>
        <v>209934525</v>
      </c>
      <c r="M107" s="1">
        <f t="shared" si="79"/>
        <v>278527895</v>
      </c>
      <c r="O107" s="1">
        <f t="shared" si="63"/>
        <v>1.3267369671567837</v>
      </c>
      <c r="P107" s="1">
        <f t="shared" si="64"/>
        <v>0.97707377801210782</v>
      </c>
      <c r="Q107" s="1">
        <f t="shared" si="65"/>
        <v>0.28272251954348299</v>
      </c>
      <c r="R107" s="1">
        <f t="shared" si="66"/>
        <v>-2.3193114936713419E-2</v>
      </c>
      <c r="S107" s="1">
        <f t="shared" si="67"/>
        <v>0.30591563448019643</v>
      </c>
      <c r="U107" s="1">
        <f t="shared" si="68"/>
        <v>1901916.9</v>
      </c>
      <c r="V107" s="1">
        <f t="shared" si="69"/>
        <v>488462420</v>
      </c>
      <c r="W107" s="1">
        <f t="shared" si="70"/>
        <v>8.0046495498240731</v>
      </c>
      <c r="Y107" s="1">
        <f t="shared" si="71"/>
        <v>3.8217242688272327E-2</v>
      </c>
    </row>
    <row r="108" spans="1:28" x14ac:dyDescent="0.2">
      <c r="A108" s="5" t="s">
        <v>18</v>
      </c>
      <c r="B108" s="1">
        <v>0.04</v>
      </c>
      <c r="C108" s="2">
        <v>2</v>
      </c>
      <c r="D108" s="7"/>
      <c r="E108" s="6">
        <v>225088.18</v>
      </c>
      <c r="F108" s="6">
        <v>212421.84</v>
      </c>
      <c r="G108" s="6">
        <v>716502.81</v>
      </c>
      <c r="H108" s="6">
        <v>265812.53000000003</v>
      </c>
      <c r="J108" s="1">
        <f t="shared" si="76"/>
        <v>1125440.8999999999</v>
      </c>
      <c r="K108" s="1">
        <f t="shared" si="77"/>
        <v>1062109.2</v>
      </c>
      <c r="L108" s="1">
        <f t="shared" si="78"/>
        <v>358251405</v>
      </c>
      <c r="M108" s="1">
        <f t="shared" si="79"/>
        <v>132906265.00000001</v>
      </c>
      <c r="O108" s="1">
        <f t="shared" si="63"/>
        <v>0.37098602586080581</v>
      </c>
      <c r="P108" s="1">
        <f t="shared" si="64"/>
        <v>0.94372720948741073</v>
      </c>
      <c r="Q108" s="1">
        <f t="shared" si="65"/>
        <v>-0.99159088322746947</v>
      </c>
      <c r="R108" s="1">
        <f t="shared" si="66"/>
        <v>-5.7918127598003473E-2</v>
      </c>
      <c r="S108" s="1">
        <f t="shared" si="67"/>
        <v>-0.93367275562946594</v>
      </c>
      <c r="U108" s="1">
        <f t="shared" si="68"/>
        <v>2187550.0999999996</v>
      </c>
      <c r="V108" s="1">
        <f t="shared" si="69"/>
        <v>491157670</v>
      </c>
      <c r="W108" s="1">
        <f t="shared" si="70"/>
        <v>7.8107263600081591</v>
      </c>
      <c r="Y108" s="1">
        <f t="shared" si="71"/>
        <v>-0.11953725077477821</v>
      </c>
    </row>
    <row r="109" spans="1:28" x14ac:dyDescent="0.2">
      <c r="A109" s="5" t="s">
        <v>18</v>
      </c>
      <c r="B109" s="1">
        <v>0.04</v>
      </c>
      <c r="C109" s="2">
        <v>3</v>
      </c>
      <c r="D109" s="8"/>
      <c r="E109" s="6">
        <v>264264.28000000003</v>
      </c>
      <c r="F109" s="6">
        <v>268048.55</v>
      </c>
      <c r="G109" s="1">
        <v>788398.93</v>
      </c>
      <c r="H109" s="1">
        <v>231196.38</v>
      </c>
      <c r="J109" s="1">
        <f t="shared" si="76"/>
        <v>1321321.4000000001</v>
      </c>
      <c r="K109" s="1">
        <f t="shared" si="77"/>
        <v>1340242.75</v>
      </c>
      <c r="L109" s="1">
        <f t="shared" si="78"/>
        <v>394199465</v>
      </c>
      <c r="M109" s="1">
        <f t="shared" si="79"/>
        <v>115598190</v>
      </c>
      <c r="O109" s="1">
        <f t="shared" si="63"/>
        <v>0.29324796267798081</v>
      </c>
      <c r="P109" s="1">
        <f t="shared" si="64"/>
        <v>1.0143200208518532</v>
      </c>
      <c r="Q109" s="1">
        <f t="shared" si="65"/>
        <v>-1.2267367388623502</v>
      </c>
      <c r="R109" s="1">
        <f t="shared" si="66"/>
        <v>1.4218457795025558E-2</v>
      </c>
      <c r="S109" s="1">
        <f t="shared" si="67"/>
        <v>-1.2409551966573757</v>
      </c>
      <c r="U109" s="1">
        <f t="shared" si="68"/>
        <v>2661564.1500000004</v>
      </c>
      <c r="V109" s="1">
        <f t="shared" si="69"/>
        <v>509797655</v>
      </c>
      <c r="W109" s="1">
        <f t="shared" si="70"/>
        <v>7.5815065878987813</v>
      </c>
      <c r="Y109" s="1">
        <f t="shared" si="71"/>
        <v>-0.16368187276103222</v>
      </c>
      <c r="Z109" s="1">
        <f>AVERAGE(Y107:Y109)</f>
        <v>-8.1667293615846029E-2</v>
      </c>
      <c r="AA109">
        <f t="shared" ref="AA109" si="82">Z109-Z$100</f>
        <v>0.44031473866491866</v>
      </c>
      <c r="AB109" s="1">
        <f>_xlfn.STDEV.S(Y107:Y109)</f>
        <v>0.10614336270449236</v>
      </c>
    </row>
    <row r="110" spans="1:28" x14ac:dyDescent="0.2">
      <c r="A110" s="5" t="s">
        <v>19</v>
      </c>
      <c r="B110" s="1">
        <v>0.04</v>
      </c>
      <c r="C110" s="2">
        <v>1</v>
      </c>
      <c r="D110" s="5"/>
      <c r="E110" s="6">
        <v>195680.48</v>
      </c>
      <c r="F110" s="6">
        <v>193838.96</v>
      </c>
      <c r="G110" s="6">
        <v>2256.75</v>
      </c>
      <c r="H110" s="6">
        <v>2066921.39</v>
      </c>
      <c r="J110" s="1">
        <f t="shared" si="76"/>
        <v>978402.4</v>
      </c>
      <c r="K110" s="1">
        <f t="shared" si="77"/>
        <v>969194.79999999993</v>
      </c>
      <c r="L110" s="1">
        <f t="shared" si="78"/>
        <v>1128375</v>
      </c>
      <c r="M110" s="1">
        <f t="shared" si="79"/>
        <v>1033460695</v>
      </c>
      <c r="O110" s="1">
        <f t="shared" si="63"/>
        <v>915.88407665891214</v>
      </c>
      <c r="P110" s="1">
        <f t="shared" si="64"/>
        <v>0.99058914818688093</v>
      </c>
      <c r="Q110" s="1">
        <f t="shared" si="65"/>
        <v>6.8198898027996977</v>
      </c>
      <c r="R110" s="1">
        <f t="shared" si="66"/>
        <v>-9.4554136761313239E-3</v>
      </c>
      <c r="S110" s="1">
        <f t="shared" si="67"/>
        <v>6.8293452164758293</v>
      </c>
      <c r="U110" s="1">
        <f t="shared" si="68"/>
        <v>1947597.2</v>
      </c>
      <c r="V110" s="1">
        <f t="shared" si="69"/>
        <v>1034589070</v>
      </c>
      <c r="W110" s="1">
        <f t="shared" si="70"/>
        <v>9.0531468083250086</v>
      </c>
      <c r="Y110" s="1">
        <f t="shared" si="71"/>
        <v>0.75436147906005058</v>
      </c>
    </row>
    <row r="111" spans="1:28" x14ac:dyDescent="0.2">
      <c r="A111" s="5" t="s">
        <v>19</v>
      </c>
      <c r="B111" s="1">
        <v>0.04</v>
      </c>
      <c r="C111" s="2">
        <v>2</v>
      </c>
      <c r="D111" s="7"/>
      <c r="E111" s="6">
        <v>223677.6</v>
      </c>
      <c r="F111" s="6">
        <v>218156.19</v>
      </c>
      <c r="G111" s="6">
        <v>3258.76</v>
      </c>
      <c r="H111" s="6">
        <v>2082350.1</v>
      </c>
      <c r="J111" s="1">
        <f t="shared" si="76"/>
        <v>1118388</v>
      </c>
      <c r="K111" s="1">
        <f t="shared" si="77"/>
        <v>1090780.95</v>
      </c>
      <c r="L111" s="1">
        <f t="shared" si="78"/>
        <v>1629380</v>
      </c>
      <c r="M111" s="1">
        <f t="shared" si="79"/>
        <v>1041175050</v>
      </c>
      <c r="O111" s="1">
        <f t="shared" si="63"/>
        <v>639.00075488836239</v>
      </c>
      <c r="P111" s="1">
        <f t="shared" si="64"/>
        <v>0.97531531990686593</v>
      </c>
      <c r="Q111" s="1">
        <f t="shared" si="65"/>
        <v>6.4599056357357769</v>
      </c>
      <c r="R111" s="1">
        <f t="shared" si="66"/>
        <v>-2.4994455235742122E-2</v>
      </c>
      <c r="S111" s="1">
        <f t="shared" si="67"/>
        <v>6.4849000909715189</v>
      </c>
      <c r="U111" s="1">
        <f t="shared" si="68"/>
        <v>2209168.9500000002</v>
      </c>
      <c r="V111" s="1">
        <f t="shared" si="69"/>
        <v>1042804430</v>
      </c>
      <c r="W111" s="1">
        <f t="shared" si="70"/>
        <v>8.8827491459603358</v>
      </c>
      <c r="Y111" s="1">
        <f t="shared" si="71"/>
        <v>0.73005552497457371</v>
      </c>
    </row>
    <row r="112" spans="1:28" x14ac:dyDescent="0.2">
      <c r="A112" s="5" t="s">
        <v>19</v>
      </c>
      <c r="B112" s="1">
        <v>0.04</v>
      </c>
      <c r="C112" s="2">
        <v>3</v>
      </c>
      <c r="D112" s="8"/>
      <c r="E112" s="6">
        <v>279793.37</v>
      </c>
      <c r="F112" s="6">
        <v>259837.71</v>
      </c>
      <c r="G112" s="1">
        <v>3261.15</v>
      </c>
      <c r="H112" s="1">
        <v>1549178.22</v>
      </c>
      <c r="J112" s="1">
        <f t="shared" si="76"/>
        <v>1398966.85</v>
      </c>
      <c r="K112" s="1">
        <f t="shared" si="77"/>
        <v>1299188.55</v>
      </c>
      <c r="L112" s="1">
        <f t="shared" si="78"/>
        <v>1630575</v>
      </c>
      <c r="M112" s="1">
        <f t="shared" si="79"/>
        <v>774589110</v>
      </c>
      <c r="O112" s="1">
        <f t="shared" si="63"/>
        <v>475.04046731981049</v>
      </c>
      <c r="P112" s="1">
        <f t="shared" si="64"/>
        <v>0.92867715199970602</v>
      </c>
      <c r="Q112" s="1">
        <f t="shared" si="65"/>
        <v>6.1633999947633038</v>
      </c>
      <c r="R112" s="1">
        <f t="shared" si="66"/>
        <v>-7.3994122635140866E-2</v>
      </c>
      <c r="S112" s="1">
        <f t="shared" si="67"/>
        <v>6.2373941173984448</v>
      </c>
      <c r="U112" s="1">
        <f t="shared" si="68"/>
        <v>2698155.4000000004</v>
      </c>
      <c r="V112" s="1">
        <f t="shared" si="69"/>
        <v>776219685</v>
      </c>
      <c r="W112" s="1">
        <f t="shared" si="70"/>
        <v>8.1683477676752805</v>
      </c>
      <c r="Y112" s="1">
        <f t="shared" si="71"/>
        <v>0.76360535750960234</v>
      </c>
      <c r="Z112" s="1">
        <f>AVERAGE(Y110:Y112)</f>
        <v>0.74934078718140895</v>
      </c>
      <c r="AA112">
        <f t="shared" ref="AA112" si="83">Z112-Z$100</f>
        <v>1.2713228194621737</v>
      </c>
      <c r="AB112" s="1">
        <f>_xlfn.STDEV.S(Y110:Y112)</f>
        <v>1.7329262130492185E-2</v>
      </c>
    </row>
    <row r="113" spans="1:28" x14ac:dyDescent="0.2">
      <c r="A113" s="5" t="s">
        <v>21</v>
      </c>
      <c r="B113" s="1">
        <v>0.04</v>
      </c>
      <c r="C113" s="2">
        <v>1</v>
      </c>
      <c r="D113" s="5"/>
      <c r="E113" s="6">
        <v>200475.62</v>
      </c>
      <c r="F113" s="6">
        <v>194820.27</v>
      </c>
      <c r="G113" s="6">
        <v>1118.3599999999999</v>
      </c>
      <c r="H113" s="6">
        <v>2235601.3199999998</v>
      </c>
      <c r="J113" s="1">
        <f t="shared" si="76"/>
        <v>1002378.1</v>
      </c>
      <c r="K113" s="1">
        <f t="shared" si="77"/>
        <v>974101.35</v>
      </c>
      <c r="L113" s="1">
        <f t="shared" si="78"/>
        <v>559180</v>
      </c>
      <c r="M113" s="1">
        <f t="shared" si="79"/>
        <v>1117800660</v>
      </c>
      <c r="O113" s="1">
        <f t="shared" si="63"/>
        <v>1998.9997138667334</v>
      </c>
      <c r="P113" s="1">
        <f t="shared" si="64"/>
        <v>0.97179033540337723</v>
      </c>
      <c r="Q113" s="1">
        <f t="shared" si="65"/>
        <v>7.6004021913621873</v>
      </c>
      <c r="R113" s="1">
        <f t="shared" si="66"/>
        <v>-2.8615202106733413E-2</v>
      </c>
      <c r="S113" s="1">
        <f t="shared" si="67"/>
        <v>7.6290173934689207</v>
      </c>
      <c r="U113" s="1">
        <f t="shared" si="68"/>
        <v>1976479.45</v>
      </c>
      <c r="V113" s="1">
        <f t="shared" si="69"/>
        <v>1118359840</v>
      </c>
      <c r="W113" s="1">
        <f t="shared" si="70"/>
        <v>9.1442357894900148</v>
      </c>
      <c r="Y113" s="1">
        <f t="shared" si="71"/>
        <v>0.8342979740567692</v>
      </c>
    </row>
    <row r="114" spans="1:28" x14ac:dyDescent="0.2">
      <c r="A114" s="5" t="s">
        <v>21</v>
      </c>
      <c r="B114" s="1">
        <v>0.04</v>
      </c>
      <c r="C114" s="2">
        <v>2</v>
      </c>
      <c r="D114" s="7"/>
      <c r="E114" s="6">
        <v>217618.76</v>
      </c>
      <c r="F114" s="6">
        <v>208593.73</v>
      </c>
      <c r="G114" s="6">
        <v>3999.62</v>
      </c>
      <c r="H114" s="6">
        <v>2283972.9</v>
      </c>
      <c r="J114" s="1">
        <f t="shared" si="76"/>
        <v>1088093.8</v>
      </c>
      <c r="K114" s="1">
        <f t="shared" si="77"/>
        <v>1042968.65</v>
      </c>
      <c r="L114" s="1">
        <f t="shared" si="78"/>
        <v>1999810</v>
      </c>
      <c r="M114" s="1">
        <f t="shared" si="79"/>
        <v>1141986450</v>
      </c>
      <c r="O114" s="1">
        <f t="shared" si="63"/>
        <v>571.04747451007847</v>
      </c>
      <c r="P114" s="1">
        <f t="shared" si="64"/>
        <v>0.95852825372224337</v>
      </c>
      <c r="Q114" s="1">
        <f t="shared" si="65"/>
        <v>6.3474723489495428</v>
      </c>
      <c r="R114" s="1">
        <f t="shared" si="66"/>
        <v>-4.2356239912365035E-2</v>
      </c>
      <c r="S114" s="1">
        <f t="shared" si="67"/>
        <v>6.3898285888619082</v>
      </c>
      <c r="U114" s="1">
        <f t="shared" si="68"/>
        <v>2131062.4500000002</v>
      </c>
      <c r="V114" s="1">
        <f t="shared" si="69"/>
        <v>1143986260</v>
      </c>
      <c r="W114" s="1">
        <f t="shared" si="70"/>
        <v>9.0682811378139085</v>
      </c>
      <c r="Y114" s="1">
        <f t="shared" si="71"/>
        <v>0.70463503410992667</v>
      </c>
    </row>
    <row r="115" spans="1:28" x14ac:dyDescent="0.2">
      <c r="A115" s="5" t="s">
        <v>21</v>
      </c>
      <c r="B115" s="1">
        <v>0.04</v>
      </c>
      <c r="C115" s="2">
        <v>3</v>
      </c>
      <c r="D115" s="8"/>
      <c r="E115" s="6">
        <v>250149.99</v>
      </c>
      <c r="F115" s="6">
        <v>261226.75</v>
      </c>
      <c r="G115" s="1">
        <v>4841.37</v>
      </c>
      <c r="H115" s="1">
        <v>2490935.5499999998</v>
      </c>
      <c r="J115" s="1">
        <f t="shared" si="76"/>
        <v>1250749.95</v>
      </c>
      <c r="K115" s="1">
        <f t="shared" si="77"/>
        <v>1306133.75</v>
      </c>
      <c r="L115" s="1">
        <f t="shared" si="78"/>
        <v>2420685</v>
      </c>
      <c r="M115" s="1">
        <f t="shared" si="79"/>
        <v>1245467775</v>
      </c>
      <c r="O115" s="1">
        <f t="shared" ref="O115:O145" si="84">M115/L115</f>
        <v>514.51046914406459</v>
      </c>
      <c r="P115" s="1">
        <f t="shared" ref="P115:P145" si="85">K115/J115</f>
        <v>1.0442804734871267</v>
      </c>
      <c r="Q115" s="1">
        <f t="shared" ref="Q115:Q145" si="86">LN(O115)</f>
        <v>6.2432159032576848</v>
      </c>
      <c r="R115" s="1">
        <f t="shared" ref="R115:R145" si="87">LN(P115)</f>
        <v>4.3328106145201807E-2</v>
      </c>
      <c r="S115" s="1">
        <f t="shared" ref="S115:S143" si="88">Q115-R115</f>
        <v>6.1998877971124831</v>
      </c>
      <c r="U115" s="1">
        <f t="shared" ref="U115:U145" si="89">J115+K115</f>
        <v>2556883.7000000002</v>
      </c>
      <c r="V115" s="1">
        <f t="shared" ref="V115:V145" si="90">L115+M115</f>
        <v>1247888460</v>
      </c>
      <c r="W115" s="1">
        <f t="shared" ref="W115:W143" si="91">LN(V115/U115)/LN(2)</f>
        <v>8.9308867312243709</v>
      </c>
      <c r="Y115" s="1">
        <f t="shared" ref="Y115:Y145" si="92">S115/W115</f>
        <v>0.69420741564623067</v>
      </c>
      <c r="Z115" s="1">
        <f>AVERAGE(Y113:Y115)</f>
        <v>0.74438014127097551</v>
      </c>
      <c r="AA115">
        <f t="shared" ref="AA115" si="93">Z115-Z$100</f>
        <v>1.2663621735517401</v>
      </c>
      <c r="AB115" s="1">
        <f>_xlfn.STDEV.S(Y113:Y115)</f>
        <v>7.8045475822603377E-2</v>
      </c>
    </row>
    <row r="116" spans="1:28" x14ac:dyDescent="0.2">
      <c r="A116" s="5" t="s">
        <v>22</v>
      </c>
      <c r="B116" s="1">
        <v>0.04</v>
      </c>
      <c r="C116" s="2">
        <v>1</v>
      </c>
      <c r="D116" s="5"/>
      <c r="E116" s="6">
        <v>214776.14</v>
      </c>
      <c r="F116" s="6">
        <v>194179.24</v>
      </c>
      <c r="G116" s="6">
        <v>1241.96</v>
      </c>
      <c r="H116" s="6">
        <v>1745908.81</v>
      </c>
      <c r="J116" s="1">
        <f t="shared" si="76"/>
        <v>1073880.7000000002</v>
      </c>
      <c r="K116" s="1">
        <f t="shared" si="77"/>
        <v>970896.2</v>
      </c>
      <c r="L116" s="1">
        <f t="shared" si="78"/>
        <v>620980</v>
      </c>
      <c r="M116" s="1">
        <f t="shared" si="79"/>
        <v>872954405</v>
      </c>
      <c r="O116" s="1">
        <f t="shared" si="84"/>
        <v>1405.768953911559</v>
      </c>
      <c r="P116" s="1">
        <f t="shared" si="85"/>
        <v>0.90410061378326267</v>
      </c>
      <c r="Q116" s="1">
        <f t="shared" si="86"/>
        <v>7.2483397302125256</v>
      </c>
      <c r="R116" s="1">
        <f t="shared" si="87"/>
        <v>-0.10081462635035891</v>
      </c>
      <c r="S116" s="1">
        <f t="shared" si="88"/>
        <v>7.3491543565628845</v>
      </c>
      <c r="U116" s="1">
        <f t="shared" si="89"/>
        <v>2044776.9000000001</v>
      </c>
      <c r="V116" s="1">
        <f t="shared" si="90"/>
        <v>873575385</v>
      </c>
      <c r="W116" s="1">
        <f t="shared" si="91"/>
        <v>8.738844952093002</v>
      </c>
      <c r="Y116" s="1">
        <f t="shared" si="92"/>
        <v>0.8409754832419496</v>
      </c>
    </row>
    <row r="117" spans="1:28" x14ac:dyDescent="0.2">
      <c r="A117" s="5" t="s">
        <v>22</v>
      </c>
      <c r="B117" s="1">
        <v>0.04</v>
      </c>
      <c r="C117" s="2">
        <v>2</v>
      </c>
      <c r="D117" s="7"/>
      <c r="E117" s="6">
        <v>221576.52</v>
      </c>
      <c r="F117" s="6">
        <v>204142.36</v>
      </c>
      <c r="G117" s="6">
        <v>4000</v>
      </c>
      <c r="H117" s="6">
        <v>2344000.2400000002</v>
      </c>
      <c r="J117" s="1">
        <f t="shared" si="76"/>
        <v>1107882.5999999999</v>
      </c>
      <c r="K117" s="1">
        <f t="shared" si="77"/>
        <v>1020711.7999999999</v>
      </c>
      <c r="L117" s="1">
        <f t="shared" si="78"/>
        <v>2000000</v>
      </c>
      <c r="M117" s="1">
        <f t="shared" si="79"/>
        <v>1172000120</v>
      </c>
      <c r="O117" s="1">
        <f t="shared" si="84"/>
        <v>586.00005999999996</v>
      </c>
      <c r="P117" s="1">
        <f t="shared" si="85"/>
        <v>0.92131765585992598</v>
      </c>
      <c r="Q117" s="1">
        <f t="shared" si="86"/>
        <v>6.3733198919660854</v>
      </c>
      <c r="R117" s="1">
        <f t="shared" si="87"/>
        <v>-8.195039897845327E-2</v>
      </c>
      <c r="S117" s="1">
        <f t="shared" si="88"/>
        <v>6.4552702909445383</v>
      </c>
      <c r="U117" s="1">
        <f t="shared" si="89"/>
        <v>2128594.4</v>
      </c>
      <c r="V117" s="1">
        <f t="shared" si="90"/>
        <v>1174000120</v>
      </c>
      <c r="W117" s="1">
        <f t="shared" si="91"/>
        <v>9.1073157676540113</v>
      </c>
      <c r="Y117" s="1">
        <f t="shared" si="92"/>
        <v>0.70880053526543929</v>
      </c>
    </row>
    <row r="118" spans="1:28" x14ac:dyDescent="0.2">
      <c r="A118" s="5" t="s">
        <v>22</v>
      </c>
      <c r="B118" s="1">
        <v>0.04</v>
      </c>
      <c r="C118" s="2">
        <v>3</v>
      </c>
      <c r="D118" s="8"/>
      <c r="E118" s="6">
        <v>268908.78000000003</v>
      </c>
      <c r="F118" s="6">
        <v>249223.91</v>
      </c>
      <c r="G118" s="1">
        <v>2334.23</v>
      </c>
      <c r="H118" s="1">
        <v>1746443.97</v>
      </c>
      <c r="J118" s="1">
        <f t="shared" si="76"/>
        <v>1344543.9000000001</v>
      </c>
      <c r="K118" s="1">
        <f t="shared" si="77"/>
        <v>1246119.55</v>
      </c>
      <c r="L118" s="1">
        <f t="shared" si="78"/>
        <v>1167115</v>
      </c>
      <c r="M118" s="1">
        <f t="shared" si="79"/>
        <v>873221985</v>
      </c>
      <c r="O118" s="1">
        <f t="shared" si="84"/>
        <v>748.18846900262611</v>
      </c>
      <c r="P118" s="1">
        <f t="shared" si="85"/>
        <v>0.92679722097582673</v>
      </c>
      <c r="Q118" s="1">
        <f t="shared" si="86"/>
        <v>6.6176549101441573</v>
      </c>
      <c r="R118" s="1">
        <f t="shared" si="87"/>
        <v>-7.6020484943919955E-2</v>
      </c>
      <c r="S118" s="1">
        <f t="shared" si="88"/>
        <v>6.6936753950880776</v>
      </c>
      <c r="U118" s="1">
        <f t="shared" si="89"/>
        <v>2590663.4500000002</v>
      </c>
      <c r="V118" s="1">
        <f t="shared" si="90"/>
        <v>874389100</v>
      </c>
      <c r="W118" s="1">
        <f t="shared" si="91"/>
        <v>8.3988099975842498</v>
      </c>
      <c r="Y118" s="1">
        <f t="shared" si="92"/>
        <v>0.79697902405380994</v>
      </c>
      <c r="Z118" s="1">
        <f>AVERAGE(Y116:Y118)</f>
        <v>0.78225168085373298</v>
      </c>
      <c r="AA118">
        <f t="shared" ref="AA118" si="94">Z118-Z$100</f>
        <v>1.3042337131344977</v>
      </c>
      <c r="AB118" s="1">
        <f>_xlfn.STDEV.S(Y116:Y118)</f>
        <v>6.7306947609054008E-2</v>
      </c>
    </row>
    <row r="119" spans="1:28" x14ac:dyDescent="0.2">
      <c r="A119" s="5" t="s">
        <v>23</v>
      </c>
      <c r="B119" s="1">
        <v>0.04</v>
      </c>
      <c r="C119" s="2">
        <v>1</v>
      </c>
      <c r="D119" s="5"/>
      <c r="E119" s="6">
        <v>198211.58</v>
      </c>
      <c r="F119" s="6">
        <v>174091.77</v>
      </c>
      <c r="G119" s="6">
        <v>4613.2700000000004</v>
      </c>
      <c r="H119" s="6">
        <v>2368865.7200000002</v>
      </c>
      <c r="J119" s="1">
        <f t="shared" si="76"/>
        <v>991057.89999999991</v>
      </c>
      <c r="K119" s="1">
        <f t="shared" si="77"/>
        <v>870458.85</v>
      </c>
      <c r="L119" s="1">
        <f t="shared" si="78"/>
        <v>2306635</v>
      </c>
      <c r="M119" s="1">
        <f t="shared" si="79"/>
        <v>1184432860</v>
      </c>
      <c r="O119" s="1">
        <f t="shared" si="84"/>
        <v>513.4895031073404</v>
      </c>
      <c r="P119" s="1">
        <f t="shared" si="85"/>
        <v>0.8783128109871281</v>
      </c>
      <c r="Q119" s="1">
        <f t="shared" si="86"/>
        <v>6.2412295873044474</v>
      </c>
      <c r="R119" s="1">
        <f t="shared" si="87"/>
        <v>-0.12975247204779616</v>
      </c>
      <c r="S119" s="1">
        <f t="shared" si="88"/>
        <v>6.3709820593522437</v>
      </c>
      <c r="U119" s="1">
        <f t="shared" si="89"/>
        <v>1861516.75</v>
      </c>
      <c r="V119" s="1">
        <f t="shared" si="90"/>
        <v>1186739495</v>
      </c>
      <c r="W119" s="1">
        <f t="shared" si="91"/>
        <v>9.3163089660975178</v>
      </c>
      <c r="Y119" s="1">
        <f t="shared" si="92"/>
        <v>0.68385259468492765</v>
      </c>
    </row>
    <row r="120" spans="1:28" x14ac:dyDescent="0.2">
      <c r="A120" s="5" t="s">
        <v>23</v>
      </c>
      <c r="B120" s="1">
        <v>0.04</v>
      </c>
      <c r="C120" s="2">
        <v>2</v>
      </c>
      <c r="D120" s="7"/>
      <c r="E120" s="6">
        <v>223645.19</v>
      </c>
      <c r="F120" s="6">
        <v>218033.51</v>
      </c>
      <c r="G120" s="6">
        <v>4717.95</v>
      </c>
      <c r="H120" s="6">
        <v>2466666.75</v>
      </c>
      <c r="J120" s="1">
        <f t="shared" si="76"/>
        <v>1118225.95</v>
      </c>
      <c r="K120" s="1">
        <f t="shared" si="77"/>
        <v>1090167.55</v>
      </c>
      <c r="L120" s="1">
        <f t="shared" si="78"/>
        <v>2358975</v>
      </c>
      <c r="M120" s="1">
        <f t="shared" si="79"/>
        <v>1233333375</v>
      </c>
      <c r="O120" s="1">
        <f t="shared" si="84"/>
        <v>522.82596254729276</v>
      </c>
      <c r="P120" s="1">
        <f t="shared" si="85"/>
        <v>0.9749081122647888</v>
      </c>
      <c r="Q120" s="1">
        <f t="shared" si="86"/>
        <v>6.2592486410895019</v>
      </c>
      <c r="R120" s="1">
        <f t="shared" si="87"/>
        <v>-2.5412056256504608E-2</v>
      </c>
      <c r="S120" s="1">
        <f t="shared" si="88"/>
        <v>6.2846606973460064</v>
      </c>
      <c r="U120" s="1">
        <f t="shared" si="89"/>
        <v>2208393.5</v>
      </c>
      <c r="V120" s="1">
        <f t="shared" si="90"/>
        <v>1235692350</v>
      </c>
      <c r="W120" s="1">
        <f t="shared" si="91"/>
        <v>9.1281066252634488</v>
      </c>
      <c r="Y120" s="1">
        <f t="shared" si="92"/>
        <v>0.68849553969409549</v>
      </c>
    </row>
    <row r="121" spans="1:28" x14ac:dyDescent="0.2">
      <c r="A121" s="5" t="s">
        <v>23</v>
      </c>
      <c r="B121" s="1">
        <v>0.04</v>
      </c>
      <c r="C121" s="2">
        <v>3</v>
      </c>
      <c r="D121" s="8"/>
      <c r="E121" s="6">
        <v>284104.52</v>
      </c>
      <c r="F121" s="6">
        <v>268028.40999999997</v>
      </c>
      <c r="G121" s="1">
        <v>2083.9499999999998</v>
      </c>
      <c r="H121" s="1">
        <v>1787660.03</v>
      </c>
      <c r="J121" s="1">
        <f t="shared" si="76"/>
        <v>1420522.6</v>
      </c>
      <c r="K121" s="1">
        <f t="shared" si="77"/>
        <v>1340142.0499999998</v>
      </c>
      <c r="L121" s="1">
        <f t="shared" si="78"/>
        <v>1041974.9999999999</v>
      </c>
      <c r="M121" s="1">
        <f t="shared" si="79"/>
        <v>893830015</v>
      </c>
      <c r="O121" s="1">
        <f t="shared" si="84"/>
        <v>857.8228988219488</v>
      </c>
      <c r="P121" s="1">
        <f t="shared" si="85"/>
        <v>0.94341480381938292</v>
      </c>
      <c r="Q121" s="1">
        <f t="shared" si="86"/>
        <v>6.7543976665527197</v>
      </c>
      <c r="R121" s="1">
        <f t="shared" si="87"/>
        <v>-5.8249216269315722E-2</v>
      </c>
      <c r="S121" s="1">
        <f t="shared" si="88"/>
        <v>6.812646882822035</v>
      </c>
      <c r="U121" s="1">
        <f t="shared" si="89"/>
        <v>2760664.65</v>
      </c>
      <c r="V121" s="1">
        <f t="shared" si="90"/>
        <v>894871990</v>
      </c>
      <c r="W121" s="1">
        <f t="shared" si="91"/>
        <v>8.340521863606325</v>
      </c>
      <c r="Y121" s="1">
        <f t="shared" si="92"/>
        <v>0.81681302372083731</v>
      </c>
      <c r="Z121" s="1">
        <f>AVERAGE(Y119:Y121)</f>
        <v>0.72972038603328693</v>
      </c>
      <c r="AA121">
        <f t="shared" ref="AA121" si="95">Z121-Z$100</f>
        <v>1.2517024183140517</v>
      </c>
      <c r="AB121" s="1">
        <f>_xlfn.STDEV.S(Y119:Y121)</f>
        <v>7.5460154314185859E-2</v>
      </c>
    </row>
    <row r="122" spans="1:28" x14ac:dyDescent="0.2">
      <c r="A122" s="5" t="s">
        <v>16</v>
      </c>
      <c r="B122" s="1">
        <v>0.08</v>
      </c>
      <c r="C122" s="2">
        <v>1</v>
      </c>
      <c r="D122" s="5"/>
      <c r="E122" s="6">
        <v>197178.33</v>
      </c>
      <c r="F122" s="6">
        <v>172378.66</v>
      </c>
      <c r="G122" s="6">
        <v>363962.65</v>
      </c>
      <c r="H122" s="6">
        <v>801.99</v>
      </c>
      <c r="J122" s="1">
        <f t="shared" si="76"/>
        <v>985891.64999999991</v>
      </c>
      <c r="K122" s="1">
        <f t="shared" si="77"/>
        <v>861893.3</v>
      </c>
      <c r="L122" s="1">
        <f t="shared" si="78"/>
        <v>181981325</v>
      </c>
      <c r="M122" s="1">
        <f t="shared" si="79"/>
        <v>400995</v>
      </c>
      <c r="O122" s="1">
        <f t="shared" si="84"/>
        <v>2.2034953311830213E-3</v>
      </c>
      <c r="P122" s="1">
        <f t="shared" si="85"/>
        <v>0.87422720336458892</v>
      </c>
      <c r="Q122" s="1">
        <f t="shared" si="86"/>
        <v>-6.1177103925031648</v>
      </c>
      <c r="R122" s="1">
        <f t="shared" si="87"/>
        <v>-0.13441497902679569</v>
      </c>
      <c r="S122" s="1">
        <f t="shared" si="88"/>
        <v>-5.9832954134763687</v>
      </c>
      <c r="U122" s="1">
        <f t="shared" si="89"/>
        <v>1847784.95</v>
      </c>
      <c r="V122" s="1">
        <f t="shared" si="90"/>
        <v>182382320</v>
      </c>
      <c r="W122" s="1">
        <f t="shared" si="91"/>
        <v>6.6250252103854033</v>
      </c>
      <c r="Y122" s="1">
        <f t="shared" si="92"/>
        <v>-0.90313549359735901</v>
      </c>
    </row>
    <row r="123" spans="1:28" x14ac:dyDescent="0.2">
      <c r="A123" s="5" t="s">
        <v>16</v>
      </c>
      <c r="B123" s="1">
        <v>0.08</v>
      </c>
      <c r="C123" s="2">
        <v>2</v>
      </c>
      <c r="D123" s="7"/>
      <c r="E123" s="6">
        <v>209212.71</v>
      </c>
      <c r="F123" s="6">
        <v>199149.41</v>
      </c>
      <c r="G123" s="6">
        <v>607879.93999999994</v>
      </c>
      <c r="H123" s="6">
        <v>1145</v>
      </c>
      <c r="J123" s="1">
        <f t="shared" si="76"/>
        <v>1046063.5499999999</v>
      </c>
      <c r="K123" s="1">
        <f t="shared" si="77"/>
        <v>995747.05</v>
      </c>
      <c r="L123" s="1">
        <f t="shared" si="78"/>
        <v>303939970</v>
      </c>
      <c r="M123" s="1">
        <f t="shared" si="79"/>
        <v>572500</v>
      </c>
      <c r="O123" s="1">
        <f t="shared" si="84"/>
        <v>1.8835956323875402E-3</v>
      </c>
      <c r="P123" s="1">
        <f t="shared" si="85"/>
        <v>0.95189919388740785</v>
      </c>
      <c r="Q123" s="1">
        <f t="shared" si="86"/>
        <v>-6.2745727583555047</v>
      </c>
      <c r="R123" s="1">
        <f t="shared" si="87"/>
        <v>-4.9296138571114985E-2</v>
      </c>
      <c r="S123" s="1">
        <f t="shared" si="88"/>
        <v>-6.2252766197843901</v>
      </c>
      <c r="U123" s="1">
        <f t="shared" si="89"/>
        <v>2041810.6</v>
      </c>
      <c r="V123" s="1">
        <f t="shared" si="90"/>
        <v>304512470</v>
      </c>
      <c r="W123" s="1">
        <f t="shared" si="91"/>
        <v>7.2205084516282509</v>
      </c>
      <c r="Y123" s="1">
        <f t="shared" si="92"/>
        <v>-0.86216596261729572</v>
      </c>
    </row>
    <row r="124" spans="1:28" x14ac:dyDescent="0.2">
      <c r="A124" s="5" t="s">
        <v>16</v>
      </c>
      <c r="B124" s="1">
        <v>0.08</v>
      </c>
      <c r="C124" s="2">
        <v>3</v>
      </c>
      <c r="D124" s="8"/>
      <c r="E124" s="6">
        <v>274816.09999999998</v>
      </c>
      <c r="F124" s="6">
        <v>282924.07</v>
      </c>
      <c r="G124" s="1">
        <v>718080.02</v>
      </c>
      <c r="H124" s="1">
        <v>1706.95</v>
      </c>
      <c r="J124" s="1">
        <f t="shared" si="76"/>
        <v>1374080.5</v>
      </c>
      <c r="K124" s="1">
        <f t="shared" si="77"/>
        <v>1414620.35</v>
      </c>
      <c r="L124" s="1">
        <f t="shared" si="78"/>
        <v>359040010</v>
      </c>
      <c r="M124" s="1">
        <f t="shared" si="79"/>
        <v>853475</v>
      </c>
      <c r="O124" s="1">
        <f t="shared" si="84"/>
        <v>2.3771027635610862E-3</v>
      </c>
      <c r="P124" s="1">
        <f t="shared" si="85"/>
        <v>1.0295032569052542</v>
      </c>
      <c r="Q124" s="1">
        <f t="shared" si="86"/>
        <v>-6.0418728590770341</v>
      </c>
      <c r="R124" s="1">
        <f t="shared" si="87"/>
        <v>2.9076411060357413E-2</v>
      </c>
      <c r="S124" s="1">
        <f t="shared" si="88"/>
        <v>-6.0709492701373913</v>
      </c>
      <c r="U124" s="1">
        <f t="shared" si="89"/>
        <v>2788700.85</v>
      </c>
      <c r="V124" s="1">
        <f t="shared" si="90"/>
        <v>359893485</v>
      </c>
      <c r="W124" s="1">
        <f t="shared" si="91"/>
        <v>7.0118329941393691</v>
      </c>
      <c r="Y124" s="1">
        <f t="shared" si="92"/>
        <v>-0.86581486969407462</v>
      </c>
      <c r="Z124" s="1">
        <f>AVERAGE(Y122:Y124)</f>
        <v>-0.87703877530290975</v>
      </c>
      <c r="AA124">
        <f>Z124-Z$124</f>
        <v>0</v>
      </c>
      <c r="AB124" s="1">
        <f>_xlfn.STDEV.S(Y122:Y124)</f>
        <v>2.2673942313118433E-2</v>
      </c>
    </row>
    <row r="125" spans="1:28" x14ac:dyDescent="0.2">
      <c r="A125" s="5" t="s">
        <v>17</v>
      </c>
      <c r="B125" s="1">
        <v>0.08</v>
      </c>
      <c r="C125" s="2">
        <v>1</v>
      </c>
      <c r="D125" s="5"/>
      <c r="E125" s="6">
        <v>177259.6</v>
      </c>
      <c r="F125" s="6">
        <v>175034.07</v>
      </c>
      <c r="G125" s="6">
        <v>418875.73</v>
      </c>
      <c r="H125" s="6">
        <v>1445.91</v>
      </c>
      <c r="J125" s="1">
        <f t="shared" si="76"/>
        <v>886298</v>
      </c>
      <c r="K125" s="1">
        <f t="shared" si="77"/>
        <v>875170.35000000009</v>
      </c>
      <c r="L125" s="1">
        <f t="shared" si="78"/>
        <v>209437865</v>
      </c>
      <c r="M125" s="1">
        <f t="shared" si="79"/>
        <v>722955</v>
      </c>
      <c r="O125" s="1">
        <f t="shared" si="84"/>
        <v>3.4518829725465354E-3</v>
      </c>
      <c r="P125" s="1">
        <f t="shared" si="85"/>
        <v>0.98744479847635902</v>
      </c>
      <c r="Q125" s="1">
        <f t="shared" si="86"/>
        <v>-5.6688354076836678</v>
      </c>
      <c r="R125" s="1">
        <f t="shared" si="87"/>
        <v>-1.2634684046443627E-2</v>
      </c>
      <c r="S125" s="1">
        <f t="shared" si="88"/>
        <v>-5.656200723637224</v>
      </c>
      <c r="U125" s="1">
        <f t="shared" si="89"/>
        <v>1761468.35</v>
      </c>
      <c r="V125" s="1">
        <f t="shared" si="90"/>
        <v>210160820</v>
      </c>
      <c r="W125" s="1">
        <f t="shared" si="91"/>
        <v>6.8985713716666099</v>
      </c>
      <c r="Y125" s="1">
        <f t="shared" si="92"/>
        <v>-0.8199089954868084</v>
      </c>
    </row>
    <row r="126" spans="1:28" x14ac:dyDescent="0.2">
      <c r="A126" s="5" t="s">
        <v>17</v>
      </c>
      <c r="B126" s="1">
        <v>0.08</v>
      </c>
      <c r="C126" s="2">
        <v>2</v>
      </c>
      <c r="D126" s="7"/>
      <c r="E126" s="6">
        <v>230663.07</v>
      </c>
      <c r="F126" s="6">
        <v>220210.68</v>
      </c>
      <c r="G126" s="6">
        <v>461894.41</v>
      </c>
      <c r="H126" s="6">
        <v>1043.99</v>
      </c>
      <c r="J126" s="1">
        <f t="shared" si="76"/>
        <v>1153315.3500000001</v>
      </c>
      <c r="K126" s="1">
        <f t="shared" si="77"/>
        <v>1101053.3999999999</v>
      </c>
      <c r="L126" s="1">
        <f t="shared" si="78"/>
        <v>230947205</v>
      </c>
      <c r="M126" s="1">
        <f t="shared" si="79"/>
        <v>521995</v>
      </c>
      <c r="O126" s="1">
        <f t="shared" si="84"/>
        <v>2.2602351909822853E-3</v>
      </c>
      <c r="P126" s="1">
        <f t="shared" si="85"/>
        <v>0.95468546395398257</v>
      </c>
      <c r="Q126" s="1">
        <f t="shared" si="86"/>
        <v>-6.0922864043061962</v>
      </c>
      <c r="R126" s="1">
        <f t="shared" si="87"/>
        <v>-4.6373349867622503E-2</v>
      </c>
      <c r="S126" s="1">
        <f t="shared" si="88"/>
        <v>-6.0459130544385733</v>
      </c>
      <c r="U126" s="1">
        <f t="shared" si="89"/>
        <v>2254368.75</v>
      </c>
      <c r="V126" s="1">
        <f t="shared" si="90"/>
        <v>231469200</v>
      </c>
      <c r="W126" s="1">
        <f t="shared" si="91"/>
        <v>6.6819529083163447</v>
      </c>
      <c r="Y126" s="1">
        <f t="shared" si="92"/>
        <v>-0.90481228128887925</v>
      </c>
    </row>
    <row r="127" spans="1:28" x14ac:dyDescent="0.2">
      <c r="A127" s="5" t="s">
        <v>17</v>
      </c>
      <c r="B127" s="1">
        <v>0.08</v>
      </c>
      <c r="C127" s="2">
        <v>3</v>
      </c>
      <c r="D127" s="8"/>
      <c r="E127" s="6">
        <v>273755.98</v>
      </c>
      <c r="F127" s="6">
        <v>266863.83</v>
      </c>
      <c r="G127" s="1">
        <v>553740.42000000004</v>
      </c>
      <c r="H127" s="1">
        <v>1336.35</v>
      </c>
      <c r="J127" s="1">
        <f t="shared" si="76"/>
        <v>1368779.9</v>
      </c>
      <c r="K127" s="1">
        <f t="shared" si="77"/>
        <v>1334319.1500000001</v>
      </c>
      <c r="L127" s="1">
        <f t="shared" si="78"/>
        <v>276870210</v>
      </c>
      <c r="M127" s="1">
        <f t="shared" si="79"/>
        <v>668175</v>
      </c>
      <c r="O127" s="1">
        <f t="shared" si="84"/>
        <v>2.4133148885898559E-3</v>
      </c>
      <c r="P127" s="1">
        <f t="shared" si="85"/>
        <v>0.97482374631597102</v>
      </c>
      <c r="Q127" s="1">
        <f t="shared" si="86"/>
        <v>-6.0267540041313357</v>
      </c>
      <c r="R127" s="1">
        <f t="shared" si="87"/>
        <v>-2.5498597334960228E-2</v>
      </c>
      <c r="S127" s="1">
        <f t="shared" si="88"/>
        <v>-6.0012554067963757</v>
      </c>
      <c r="U127" s="1">
        <f t="shared" si="89"/>
        <v>2703099.05</v>
      </c>
      <c r="V127" s="1">
        <f t="shared" si="90"/>
        <v>277538385</v>
      </c>
      <c r="W127" s="1">
        <f t="shared" si="91"/>
        <v>6.6819291295556376</v>
      </c>
      <c r="Y127" s="1">
        <f t="shared" si="92"/>
        <v>-0.89813215471734165</v>
      </c>
      <c r="Z127" s="1">
        <f>AVERAGE(Y125:Y127)</f>
        <v>-0.8742844771643431</v>
      </c>
      <c r="AA127">
        <f t="shared" ref="AA127" si="96">Z127-Z$124</f>
        <v>2.7542981385666465E-3</v>
      </c>
      <c r="AB127" s="1">
        <f>_xlfn.STDEV.S(Y125:Y127)</f>
        <v>4.7208852755610091E-2</v>
      </c>
    </row>
    <row r="128" spans="1:28" x14ac:dyDescent="0.2">
      <c r="A128" s="5" t="s">
        <v>20</v>
      </c>
      <c r="B128" s="1">
        <v>0.08</v>
      </c>
      <c r="C128" s="2">
        <v>1</v>
      </c>
      <c r="D128" s="5"/>
      <c r="E128" s="6">
        <v>195639.59</v>
      </c>
      <c r="F128" s="6">
        <v>183489.55</v>
      </c>
      <c r="G128" s="6">
        <v>267643.83</v>
      </c>
      <c r="H128" s="6">
        <v>1305154.42</v>
      </c>
      <c r="J128" s="1">
        <f t="shared" si="76"/>
        <v>978197.95</v>
      </c>
      <c r="K128" s="1">
        <f t="shared" si="77"/>
        <v>917447.75</v>
      </c>
      <c r="L128" s="1">
        <f t="shared" si="78"/>
        <v>133821915.00000001</v>
      </c>
      <c r="M128" s="1">
        <f t="shared" si="79"/>
        <v>652577210</v>
      </c>
      <c r="O128" s="1">
        <f t="shared" si="84"/>
        <v>4.876459957997163</v>
      </c>
      <c r="P128" s="1">
        <f t="shared" si="85"/>
        <v>0.93789580115149496</v>
      </c>
      <c r="Q128" s="1">
        <f t="shared" si="86"/>
        <v>1.5844195381785773</v>
      </c>
      <c r="R128" s="1">
        <f t="shared" si="87"/>
        <v>-6.4116422338876516E-2</v>
      </c>
      <c r="S128" s="1">
        <f t="shared" si="88"/>
        <v>1.6485359605174539</v>
      </c>
      <c r="U128" s="1">
        <f t="shared" si="89"/>
        <v>1895645.7</v>
      </c>
      <c r="V128" s="1">
        <f t="shared" si="90"/>
        <v>786399125</v>
      </c>
      <c r="W128" s="1">
        <f t="shared" si="91"/>
        <v>8.6964285593935635</v>
      </c>
      <c r="Y128" s="1">
        <f t="shared" si="92"/>
        <v>0.18956471030130706</v>
      </c>
    </row>
    <row r="129" spans="1:28" x14ac:dyDescent="0.2">
      <c r="A129" s="5" t="s">
        <v>20</v>
      </c>
      <c r="B129" s="1">
        <v>0.08</v>
      </c>
      <c r="C129" s="2">
        <v>2</v>
      </c>
      <c r="D129" s="7"/>
      <c r="E129" s="6">
        <v>222923.68</v>
      </c>
      <c r="F129" s="6">
        <v>217231.84</v>
      </c>
      <c r="G129" s="6">
        <v>584448.24</v>
      </c>
      <c r="H129" s="6">
        <v>1357.73</v>
      </c>
      <c r="J129" s="1">
        <f t="shared" si="76"/>
        <v>1114618.3999999999</v>
      </c>
      <c r="K129" s="1">
        <f t="shared" si="77"/>
        <v>1086159.2</v>
      </c>
      <c r="L129" s="1">
        <f t="shared" si="78"/>
        <v>292224120</v>
      </c>
      <c r="M129" s="1">
        <f t="shared" si="79"/>
        <v>678865</v>
      </c>
      <c r="O129" s="1">
        <f t="shared" si="84"/>
        <v>2.3230970804189606E-3</v>
      </c>
      <c r="P129" s="1">
        <f t="shared" si="85"/>
        <v>0.97446731545074083</v>
      </c>
      <c r="Q129" s="1">
        <f t="shared" si="86"/>
        <v>-6.0648540350989553</v>
      </c>
      <c r="R129" s="1">
        <f t="shared" si="87"/>
        <v>-2.5864300411523378E-2</v>
      </c>
      <c r="S129" s="1">
        <f t="shared" si="88"/>
        <v>-6.0389897346874317</v>
      </c>
      <c r="U129" s="1">
        <f t="shared" si="89"/>
        <v>2200777.5999999996</v>
      </c>
      <c r="V129" s="1">
        <f t="shared" si="90"/>
        <v>292902985</v>
      </c>
      <c r="W129" s="1">
        <f t="shared" si="91"/>
        <v>7.0562657249255292</v>
      </c>
      <c r="Y129" s="1">
        <f t="shared" si="92"/>
        <v>-0.85583366189786825</v>
      </c>
    </row>
    <row r="130" spans="1:28" x14ac:dyDescent="0.2">
      <c r="A130" s="5" t="s">
        <v>20</v>
      </c>
      <c r="B130" s="1">
        <v>0.08</v>
      </c>
      <c r="C130" s="2">
        <v>3</v>
      </c>
      <c r="D130" s="8"/>
      <c r="E130" s="6">
        <v>271370.88</v>
      </c>
      <c r="F130" s="6">
        <v>267938.87</v>
      </c>
      <c r="G130" s="1">
        <v>922896.42</v>
      </c>
      <c r="H130" s="1">
        <v>1317.31</v>
      </c>
      <c r="J130" s="1">
        <f t="shared" ref="J130:J145" si="97">E130*5</f>
        <v>1356854.4</v>
      </c>
      <c r="K130" s="1">
        <f t="shared" ref="K130:K145" si="98">F130*5</f>
        <v>1339694.3500000001</v>
      </c>
      <c r="L130" s="1">
        <f t="shared" ref="L130:L145" si="99">G130*500</f>
        <v>461448210</v>
      </c>
      <c r="M130" s="1">
        <f t="shared" ref="M130:M145" si="100">H130*500</f>
        <v>658655</v>
      </c>
      <c r="O130" s="1">
        <f t="shared" si="84"/>
        <v>1.427364947411975E-3</v>
      </c>
      <c r="P130" s="1">
        <f t="shared" si="85"/>
        <v>0.9873530645587324</v>
      </c>
      <c r="Q130" s="1">
        <f t="shared" si="86"/>
        <v>-6.551925228677149</v>
      </c>
      <c r="R130" s="1">
        <f t="shared" si="87"/>
        <v>-1.2727588661553569E-2</v>
      </c>
      <c r="S130" s="1">
        <f t="shared" si="88"/>
        <v>-6.5391976400155958</v>
      </c>
      <c r="U130" s="1">
        <f t="shared" si="89"/>
        <v>2696548.75</v>
      </c>
      <c r="V130" s="1">
        <f t="shared" si="90"/>
        <v>462106865</v>
      </c>
      <c r="W130" s="1">
        <f t="shared" si="91"/>
        <v>7.4209685958460971</v>
      </c>
      <c r="Y130" s="1">
        <f t="shared" si="92"/>
        <v>-0.88117845474725842</v>
      </c>
      <c r="Z130" s="1">
        <f>AVERAGE(Y128:Y130)</f>
        <v>-0.51581580211460654</v>
      </c>
      <c r="AA130">
        <f t="shared" ref="AA130" si="101">Z130-Z$124</f>
        <v>0.36122297318830321</v>
      </c>
      <c r="AB130" s="1">
        <f>_xlfn.STDEV.S(Y128:Y130)</f>
        <v>0.61100887072386056</v>
      </c>
    </row>
    <row r="131" spans="1:28" x14ac:dyDescent="0.2">
      <c r="A131" s="5" t="s">
        <v>18</v>
      </c>
      <c r="B131" s="1">
        <v>0.08</v>
      </c>
      <c r="C131" s="2">
        <v>1</v>
      </c>
      <c r="D131" s="5"/>
      <c r="E131" s="6">
        <v>192397.16</v>
      </c>
      <c r="F131" s="6">
        <v>187986.22</v>
      </c>
      <c r="G131" s="6">
        <v>457376.01</v>
      </c>
      <c r="H131" s="6">
        <v>156644.29</v>
      </c>
      <c r="J131" s="1">
        <f t="shared" si="97"/>
        <v>961985.8</v>
      </c>
      <c r="K131" s="1">
        <f t="shared" si="98"/>
        <v>939931.1</v>
      </c>
      <c r="L131" s="1">
        <f t="shared" si="99"/>
        <v>228688005</v>
      </c>
      <c r="M131" s="1">
        <f t="shared" si="100"/>
        <v>78322145</v>
      </c>
      <c r="O131" s="1">
        <f t="shared" si="84"/>
        <v>0.34248470968120953</v>
      </c>
      <c r="P131" s="1">
        <f t="shared" si="85"/>
        <v>0.97707377801210782</v>
      </c>
      <c r="Q131" s="1">
        <f t="shared" si="86"/>
        <v>-1.0715282655429388</v>
      </c>
      <c r="R131" s="1">
        <f t="shared" si="87"/>
        <v>-2.3193114936713419E-2</v>
      </c>
      <c r="S131" s="1">
        <f t="shared" si="88"/>
        <v>-1.0483351506062253</v>
      </c>
      <c r="U131" s="1">
        <f t="shared" si="89"/>
        <v>1901916.9</v>
      </c>
      <c r="V131" s="1">
        <f t="shared" si="90"/>
        <v>307010150</v>
      </c>
      <c r="W131" s="1">
        <f t="shared" si="91"/>
        <v>7.3346883305590325</v>
      </c>
      <c r="Y131" s="1">
        <f t="shared" si="92"/>
        <v>-0.14292838405123121</v>
      </c>
    </row>
    <row r="132" spans="1:28" x14ac:dyDescent="0.2">
      <c r="A132" s="5" t="s">
        <v>18</v>
      </c>
      <c r="B132" s="1">
        <v>0.08</v>
      </c>
      <c r="C132" s="2">
        <v>2</v>
      </c>
      <c r="D132" s="7"/>
      <c r="E132" s="6">
        <v>225088.18</v>
      </c>
      <c r="F132" s="6">
        <v>212421.84</v>
      </c>
      <c r="G132" s="6">
        <v>502936.95</v>
      </c>
      <c r="H132" s="6">
        <v>1462.17</v>
      </c>
      <c r="J132" s="1">
        <f t="shared" si="97"/>
        <v>1125440.8999999999</v>
      </c>
      <c r="K132" s="1">
        <f t="shared" si="98"/>
        <v>1062109.2</v>
      </c>
      <c r="L132" s="1">
        <f t="shared" si="99"/>
        <v>251468475</v>
      </c>
      <c r="M132" s="1">
        <f t="shared" si="100"/>
        <v>731085</v>
      </c>
      <c r="O132" s="1">
        <f t="shared" si="84"/>
        <v>2.9072630277015839E-3</v>
      </c>
      <c r="P132" s="1">
        <f t="shared" si="85"/>
        <v>0.94372720948741073</v>
      </c>
      <c r="Q132" s="1">
        <f t="shared" si="86"/>
        <v>-5.8405431806930412</v>
      </c>
      <c r="R132" s="1">
        <f t="shared" si="87"/>
        <v>-5.7918127598003473E-2</v>
      </c>
      <c r="S132" s="1">
        <f t="shared" si="88"/>
        <v>-5.782625053095038</v>
      </c>
      <c r="U132" s="1">
        <f t="shared" si="89"/>
        <v>2187550.0999999996</v>
      </c>
      <c r="V132" s="1">
        <f t="shared" si="90"/>
        <v>252199560</v>
      </c>
      <c r="W132" s="1">
        <f t="shared" si="91"/>
        <v>6.8491058900399171</v>
      </c>
      <c r="Y132" s="1">
        <f t="shared" si="92"/>
        <v>-0.84428904238496694</v>
      </c>
    </row>
    <row r="133" spans="1:28" x14ac:dyDescent="0.2">
      <c r="A133" s="5" t="s">
        <v>18</v>
      </c>
      <c r="B133" s="1">
        <v>0.08</v>
      </c>
      <c r="C133" s="2">
        <v>3</v>
      </c>
      <c r="D133" s="8"/>
      <c r="E133" s="6">
        <v>264264.28000000003</v>
      </c>
      <c r="F133" s="6">
        <v>268048.55</v>
      </c>
      <c r="G133" s="1">
        <v>751225.59</v>
      </c>
      <c r="H133" s="1">
        <v>26633.5</v>
      </c>
      <c r="J133" s="1">
        <f t="shared" si="97"/>
        <v>1321321.4000000001</v>
      </c>
      <c r="K133" s="1">
        <f t="shared" si="98"/>
        <v>1340242.75</v>
      </c>
      <c r="L133" s="1">
        <f t="shared" si="99"/>
        <v>375612795</v>
      </c>
      <c r="M133" s="1">
        <f t="shared" si="100"/>
        <v>13316750</v>
      </c>
      <c r="O133" s="1">
        <f t="shared" si="84"/>
        <v>3.5453398226223898E-2</v>
      </c>
      <c r="P133" s="1">
        <f t="shared" si="85"/>
        <v>1.0143200208518532</v>
      </c>
      <c r="Q133" s="1">
        <f t="shared" si="86"/>
        <v>-3.3395361709022278</v>
      </c>
      <c r="R133" s="1">
        <f t="shared" si="87"/>
        <v>1.4218457795025558E-2</v>
      </c>
      <c r="S133" s="1">
        <f t="shared" si="88"/>
        <v>-3.3537546286972533</v>
      </c>
      <c r="U133" s="1">
        <f t="shared" si="89"/>
        <v>2661564.1500000004</v>
      </c>
      <c r="V133" s="1">
        <f t="shared" si="90"/>
        <v>388929545</v>
      </c>
      <c r="W133" s="1">
        <f t="shared" si="91"/>
        <v>7.1910906838665074</v>
      </c>
      <c r="Y133" s="1">
        <f t="shared" si="92"/>
        <v>-0.46637635042227082</v>
      </c>
      <c r="Z133" s="1">
        <f>AVERAGE(Y131:Y133)</f>
        <v>-0.48453125895282301</v>
      </c>
      <c r="AA133">
        <f t="shared" ref="AA133" si="102">Z133-Z$124</f>
        <v>0.39250751635008674</v>
      </c>
      <c r="AB133" s="1">
        <f>_xlfn.STDEV.S(Y131:Y133)</f>
        <v>0.35103261072498287</v>
      </c>
    </row>
    <row r="134" spans="1:28" x14ac:dyDescent="0.2">
      <c r="A134" s="5" t="s">
        <v>19</v>
      </c>
      <c r="B134" s="1">
        <v>0.08</v>
      </c>
      <c r="C134" s="2">
        <v>1</v>
      </c>
      <c r="D134" s="5"/>
      <c r="E134" s="6">
        <v>195680.48</v>
      </c>
      <c r="F134" s="6">
        <v>193838.96</v>
      </c>
      <c r="G134" s="6">
        <v>1555.29</v>
      </c>
      <c r="H134" s="6">
        <v>1222675.29</v>
      </c>
      <c r="J134" s="1">
        <f t="shared" si="97"/>
        <v>978402.4</v>
      </c>
      <c r="K134" s="1">
        <f t="shared" si="98"/>
        <v>969194.79999999993</v>
      </c>
      <c r="L134" s="1">
        <f t="shared" si="99"/>
        <v>777645</v>
      </c>
      <c r="M134" s="1">
        <f t="shared" si="100"/>
        <v>611337645</v>
      </c>
      <c r="O134" s="1">
        <f t="shared" si="84"/>
        <v>786.13974885712628</v>
      </c>
      <c r="P134" s="1">
        <f t="shared" si="85"/>
        <v>0.99058914818688093</v>
      </c>
      <c r="Q134" s="1">
        <f t="shared" si="86"/>
        <v>6.6671345741532502</v>
      </c>
      <c r="R134" s="1">
        <f t="shared" si="87"/>
        <v>-9.4554136761313239E-3</v>
      </c>
      <c r="S134" s="1">
        <f t="shared" si="88"/>
        <v>6.6765899878293817</v>
      </c>
      <c r="U134" s="1">
        <f t="shared" si="89"/>
        <v>1947597.2</v>
      </c>
      <c r="V134" s="1">
        <f t="shared" si="90"/>
        <v>612115290</v>
      </c>
      <c r="W134" s="1">
        <f t="shared" si="91"/>
        <v>8.2959642637798101</v>
      </c>
      <c r="Y134" s="1">
        <f t="shared" si="92"/>
        <v>0.80479975269172521</v>
      </c>
    </row>
    <row r="135" spans="1:28" x14ac:dyDescent="0.2">
      <c r="A135" s="5" t="s">
        <v>19</v>
      </c>
      <c r="B135" s="1">
        <v>0.08</v>
      </c>
      <c r="C135" s="2">
        <v>2</v>
      </c>
      <c r="D135" s="7"/>
      <c r="E135" s="6">
        <v>223677.6</v>
      </c>
      <c r="F135" s="6">
        <v>218156.19</v>
      </c>
      <c r="G135" s="6">
        <v>1973.8</v>
      </c>
      <c r="H135" s="6">
        <v>999551.39</v>
      </c>
      <c r="J135" s="1">
        <f t="shared" si="97"/>
        <v>1118388</v>
      </c>
      <c r="K135" s="1">
        <f t="shared" si="98"/>
        <v>1090780.95</v>
      </c>
      <c r="L135" s="1">
        <f t="shared" si="99"/>
        <v>986900</v>
      </c>
      <c r="M135" s="1">
        <f t="shared" si="100"/>
        <v>499775695</v>
      </c>
      <c r="O135" s="1">
        <f t="shared" si="84"/>
        <v>506.40966156652144</v>
      </c>
      <c r="P135" s="1">
        <f t="shared" si="85"/>
        <v>0.97531531990686593</v>
      </c>
      <c r="Q135" s="1">
        <f t="shared" si="86"/>
        <v>6.2273459495707968</v>
      </c>
      <c r="R135" s="1">
        <f t="shared" si="87"/>
        <v>-2.4994455235742122E-2</v>
      </c>
      <c r="S135" s="1">
        <f t="shared" si="88"/>
        <v>6.2523404048065387</v>
      </c>
      <c r="U135" s="1">
        <f t="shared" si="89"/>
        <v>2209168.9500000002</v>
      </c>
      <c r="V135" s="1">
        <f t="shared" si="90"/>
        <v>500762595</v>
      </c>
      <c r="W135" s="1">
        <f t="shared" si="91"/>
        <v>7.8244792369137102</v>
      </c>
      <c r="Y135" s="1">
        <f t="shared" si="92"/>
        <v>0.79907431734366952</v>
      </c>
    </row>
    <row r="136" spans="1:28" x14ac:dyDescent="0.2">
      <c r="A136" s="5" t="s">
        <v>19</v>
      </c>
      <c r="B136" s="1">
        <v>0.08</v>
      </c>
      <c r="C136" s="2">
        <v>3</v>
      </c>
      <c r="D136" s="8"/>
      <c r="E136" s="6">
        <v>279793.37</v>
      </c>
      <c r="F136" s="6">
        <v>259837.71</v>
      </c>
      <c r="G136" s="1">
        <v>3279.04</v>
      </c>
      <c r="H136" s="1">
        <v>1225984.99</v>
      </c>
      <c r="J136" s="1">
        <f t="shared" si="97"/>
        <v>1398966.85</v>
      </c>
      <c r="K136" s="1">
        <f t="shared" si="98"/>
        <v>1299188.55</v>
      </c>
      <c r="L136" s="1">
        <f t="shared" si="99"/>
        <v>1639520</v>
      </c>
      <c r="M136" s="1">
        <f t="shared" si="100"/>
        <v>612992495</v>
      </c>
      <c r="O136" s="1">
        <f t="shared" si="84"/>
        <v>373.88534144139749</v>
      </c>
      <c r="P136" s="1">
        <f t="shared" si="85"/>
        <v>0.92867715199970602</v>
      </c>
      <c r="Q136" s="1">
        <f t="shared" si="86"/>
        <v>5.9239491767251096</v>
      </c>
      <c r="R136" s="1">
        <f t="shared" si="87"/>
        <v>-7.3994122635140866E-2</v>
      </c>
      <c r="S136" s="1">
        <f t="shared" si="88"/>
        <v>5.9979432993602506</v>
      </c>
      <c r="U136" s="1">
        <f t="shared" si="89"/>
        <v>2698155.4000000004</v>
      </c>
      <c r="V136" s="1">
        <f t="shared" si="90"/>
        <v>614632015</v>
      </c>
      <c r="W136" s="1">
        <f t="shared" si="91"/>
        <v>7.8316056633130042</v>
      </c>
      <c r="Y136" s="1">
        <f t="shared" si="92"/>
        <v>0.76586380331398618</v>
      </c>
      <c r="Z136" s="1">
        <f>AVERAGE(Y134:Y136)</f>
        <v>0.78991262444979371</v>
      </c>
      <c r="AA136">
        <f t="shared" ref="AA136" si="103">Z136-Z$124</f>
        <v>1.6669513997527035</v>
      </c>
      <c r="AB136" s="1">
        <f>_xlfn.STDEV.S(Y134:Y136)</f>
        <v>2.1022713930359611E-2</v>
      </c>
    </row>
    <row r="137" spans="1:28" x14ac:dyDescent="0.2">
      <c r="A137" s="5" t="s">
        <v>21</v>
      </c>
      <c r="B137" s="1">
        <v>0.08</v>
      </c>
      <c r="C137" s="2">
        <v>1</v>
      </c>
      <c r="D137" s="5"/>
      <c r="E137" s="6">
        <v>200475.62</v>
      </c>
      <c r="F137" s="6">
        <v>194820.27</v>
      </c>
      <c r="G137" s="6">
        <v>1283.3699999999999</v>
      </c>
      <c r="H137" s="6">
        <v>2011379.27</v>
      </c>
      <c r="J137" s="1">
        <f t="shared" si="97"/>
        <v>1002378.1</v>
      </c>
      <c r="K137" s="1">
        <f t="shared" si="98"/>
        <v>974101.35</v>
      </c>
      <c r="L137" s="1">
        <f t="shared" si="99"/>
        <v>641685</v>
      </c>
      <c r="M137" s="1">
        <f t="shared" si="100"/>
        <v>1005689635</v>
      </c>
      <c r="O137" s="1">
        <f t="shared" si="84"/>
        <v>1567.263743113833</v>
      </c>
      <c r="P137" s="1">
        <f t="shared" si="85"/>
        <v>0.97179033540337723</v>
      </c>
      <c r="Q137" s="1">
        <f t="shared" si="86"/>
        <v>7.357086539050921</v>
      </c>
      <c r="R137" s="1">
        <f t="shared" si="87"/>
        <v>-2.8615202106733413E-2</v>
      </c>
      <c r="S137" s="1">
        <f t="shared" si="88"/>
        <v>7.3857017411576544</v>
      </c>
      <c r="U137" s="1">
        <f t="shared" si="89"/>
        <v>1976479.45</v>
      </c>
      <c r="V137" s="1">
        <f t="shared" si="90"/>
        <v>1006331320</v>
      </c>
      <c r="W137" s="1">
        <f t="shared" si="91"/>
        <v>8.9919566993050584</v>
      </c>
      <c r="Y137" s="1">
        <f t="shared" si="92"/>
        <v>0.82136758306770508</v>
      </c>
    </row>
    <row r="138" spans="1:28" x14ac:dyDescent="0.2">
      <c r="A138" s="5" t="s">
        <v>21</v>
      </c>
      <c r="B138" s="1">
        <v>0.08</v>
      </c>
      <c r="C138" s="2">
        <v>2</v>
      </c>
      <c r="D138" s="7"/>
      <c r="E138" s="6">
        <v>217618.76</v>
      </c>
      <c r="F138" s="6">
        <v>208593.73</v>
      </c>
      <c r="G138" s="6">
        <v>5195.45</v>
      </c>
      <c r="H138" s="6">
        <v>1949117.55</v>
      </c>
      <c r="J138" s="1">
        <f t="shared" si="97"/>
        <v>1088093.8</v>
      </c>
      <c r="K138" s="1">
        <f t="shared" si="98"/>
        <v>1042968.65</v>
      </c>
      <c r="L138" s="1">
        <f t="shared" si="99"/>
        <v>2597725</v>
      </c>
      <c r="M138" s="1">
        <f t="shared" si="100"/>
        <v>974558775</v>
      </c>
      <c r="O138" s="1">
        <f t="shared" si="84"/>
        <v>375.15856181851427</v>
      </c>
      <c r="P138" s="1">
        <f t="shared" si="85"/>
        <v>0.95852825372224337</v>
      </c>
      <c r="Q138" s="1">
        <f t="shared" si="86"/>
        <v>5.9273487681183941</v>
      </c>
      <c r="R138" s="1">
        <f t="shared" si="87"/>
        <v>-4.2356239912365035E-2</v>
      </c>
      <c r="S138" s="1">
        <f t="shared" si="88"/>
        <v>5.9697050080307594</v>
      </c>
      <c r="U138" s="1">
        <f t="shared" si="89"/>
        <v>2131062.4500000002</v>
      </c>
      <c r="V138" s="1">
        <f t="shared" si="90"/>
        <v>977156500</v>
      </c>
      <c r="W138" s="1">
        <f t="shared" si="91"/>
        <v>8.8408729590795581</v>
      </c>
      <c r="Y138" s="1">
        <f t="shared" si="92"/>
        <v>0.67523931580759622</v>
      </c>
    </row>
    <row r="139" spans="1:28" x14ac:dyDescent="0.2">
      <c r="A139" s="5" t="s">
        <v>21</v>
      </c>
      <c r="B139" s="1">
        <v>0.08</v>
      </c>
      <c r="C139" s="2">
        <v>3</v>
      </c>
      <c r="D139" s="8"/>
      <c r="E139" s="6">
        <v>250149.99</v>
      </c>
      <c r="F139" s="6">
        <v>261226.75</v>
      </c>
      <c r="G139" s="1">
        <v>3926.19</v>
      </c>
      <c r="H139" s="1">
        <v>2363368.9</v>
      </c>
      <c r="J139" s="1">
        <f t="shared" si="97"/>
        <v>1250749.95</v>
      </c>
      <c r="K139" s="1">
        <f t="shared" si="98"/>
        <v>1306133.75</v>
      </c>
      <c r="L139" s="1">
        <f t="shared" si="99"/>
        <v>1963095</v>
      </c>
      <c r="M139" s="1">
        <f t="shared" si="100"/>
        <v>1181684450</v>
      </c>
      <c r="O139" s="1">
        <f t="shared" si="84"/>
        <v>601.94970187382683</v>
      </c>
      <c r="P139" s="1">
        <f t="shared" si="85"/>
        <v>1.0442804734871267</v>
      </c>
      <c r="Q139" s="1">
        <f t="shared" si="86"/>
        <v>6.4001738901135763</v>
      </c>
      <c r="R139" s="1">
        <f t="shared" si="87"/>
        <v>4.3328106145201807E-2</v>
      </c>
      <c r="S139" s="1">
        <f t="shared" si="88"/>
        <v>6.3568457839683745</v>
      </c>
      <c r="U139" s="1">
        <f t="shared" si="89"/>
        <v>2556883.7000000002</v>
      </c>
      <c r="V139" s="1">
        <f t="shared" si="90"/>
        <v>1183647545</v>
      </c>
      <c r="W139" s="1">
        <f t="shared" si="91"/>
        <v>8.8546372969377902</v>
      </c>
      <c r="Y139" s="1">
        <f t="shared" si="92"/>
        <v>0.71791148194932497</v>
      </c>
      <c r="Z139" s="1">
        <f>AVERAGE(Y137:Y139)</f>
        <v>0.73817279360820864</v>
      </c>
      <c r="AA139">
        <f t="shared" ref="AA139" si="104">Z139-Z$124</f>
        <v>1.6152115689111184</v>
      </c>
      <c r="AB139" s="1">
        <f>_xlfn.STDEV.S(Y137:Y139)</f>
        <v>7.5141587591122036E-2</v>
      </c>
    </row>
    <row r="140" spans="1:28" x14ac:dyDescent="0.2">
      <c r="A140" s="5" t="s">
        <v>22</v>
      </c>
      <c r="B140" s="1">
        <v>0.08</v>
      </c>
      <c r="C140" s="2">
        <v>1</v>
      </c>
      <c r="D140" s="5"/>
      <c r="E140" s="6">
        <v>214776.14</v>
      </c>
      <c r="F140" s="6">
        <v>194179.24</v>
      </c>
      <c r="G140" s="6">
        <v>1842.81</v>
      </c>
      <c r="H140" s="6">
        <v>2219570.7999999998</v>
      </c>
      <c r="J140" s="1">
        <f t="shared" si="97"/>
        <v>1073880.7000000002</v>
      </c>
      <c r="K140" s="1">
        <f t="shared" si="98"/>
        <v>970896.2</v>
      </c>
      <c r="L140" s="1">
        <f t="shared" si="99"/>
        <v>921405</v>
      </c>
      <c r="M140" s="1">
        <f t="shared" si="100"/>
        <v>1109785400</v>
      </c>
      <c r="O140" s="1">
        <f t="shared" si="84"/>
        <v>1204.449075053858</v>
      </c>
      <c r="P140" s="1">
        <f t="shared" si="85"/>
        <v>0.90410061378326267</v>
      </c>
      <c r="Q140" s="1">
        <f t="shared" si="86"/>
        <v>7.0937775422519387</v>
      </c>
      <c r="R140" s="1">
        <f t="shared" si="87"/>
        <v>-0.10081462635035891</v>
      </c>
      <c r="S140" s="1">
        <f t="shared" si="88"/>
        <v>7.1945921686022976</v>
      </c>
      <c r="U140" s="1">
        <f t="shared" si="89"/>
        <v>2044776.9000000001</v>
      </c>
      <c r="V140" s="1">
        <f t="shared" si="90"/>
        <v>1110706805</v>
      </c>
      <c r="W140" s="1">
        <f t="shared" si="91"/>
        <v>9.085318877940205</v>
      </c>
      <c r="Y140" s="1">
        <f t="shared" si="92"/>
        <v>0.791892091544665</v>
      </c>
    </row>
    <row r="141" spans="1:28" x14ac:dyDescent="0.2">
      <c r="A141" s="5" t="s">
        <v>22</v>
      </c>
      <c r="B141" s="1">
        <v>0.08</v>
      </c>
      <c r="C141" s="2">
        <v>2</v>
      </c>
      <c r="D141" s="7"/>
      <c r="E141" s="6">
        <v>221576.52</v>
      </c>
      <c r="F141" s="6">
        <v>204142.36</v>
      </c>
      <c r="G141" s="6">
        <v>890.47</v>
      </c>
      <c r="H141" s="6">
        <v>2144523.44</v>
      </c>
      <c r="J141" s="1">
        <f t="shared" si="97"/>
        <v>1107882.5999999999</v>
      </c>
      <c r="K141" s="1">
        <f t="shared" si="98"/>
        <v>1020711.7999999999</v>
      </c>
      <c r="L141" s="1">
        <f t="shared" si="99"/>
        <v>445235</v>
      </c>
      <c r="M141" s="1">
        <f t="shared" si="100"/>
        <v>1072261720</v>
      </c>
      <c r="O141" s="1">
        <f t="shared" si="84"/>
        <v>2408.3050973081631</v>
      </c>
      <c r="P141" s="1">
        <f t="shared" si="85"/>
        <v>0.92131765585992598</v>
      </c>
      <c r="Q141" s="1">
        <f t="shared" si="86"/>
        <v>7.7866784999426839</v>
      </c>
      <c r="R141" s="1">
        <f t="shared" si="87"/>
        <v>-8.195039897845327E-2</v>
      </c>
      <c r="S141" s="1">
        <f t="shared" si="88"/>
        <v>7.8686288989211368</v>
      </c>
      <c r="U141" s="1">
        <f t="shared" si="89"/>
        <v>2128594.4</v>
      </c>
      <c r="V141" s="1">
        <f t="shared" si="90"/>
        <v>1072706955</v>
      </c>
      <c r="W141" s="1">
        <f t="shared" si="91"/>
        <v>8.9771392223090292</v>
      </c>
      <c r="Y141" s="1">
        <f t="shared" si="92"/>
        <v>0.8765185326932281</v>
      </c>
    </row>
    <row r="142" spans="1:28" x14ac:dyDescent="0.2">
      <c r="A142" s="5" t="s">
        <v>22</v>
      </c>
      <c r="B142" s="1">
        <v>0.08</v>
      </c>
      <c r="C142" s="2">
        <v>3</v>
      </c>
      <c r="D142" s="8"/>
      <c r="E142" s="6">
        <v>268908.78000000003</v>
      </c>
      <c r="F142" s="6">
        <v>249223.91</v>
      </c>
      <c r="G142" s="1">
        <v>2722.87</v>
      </c>
      <c r="H142" s="1">
        <v>2435256.1</v>
      </c>
      <c r="J142" s="1">
        <f t="shared" si="97"/>
        <v>1344543.9000000001</v>
      </c>
      <c r="K142" s="1">
        <f t="shared" si="98"/>
        <v>1246119.55</v>
      </c>
      <c r="L142" s="1">
        <f t="shared" si="99"/>
        <v>1361435</v>
      </c>
      <c r="M142" s="1">
        <f t="shared" si="100"/>
        <v>1217628050</v>
      </c>
      <c r="O142" s="1">
        <f t="shared" si="84"/>
        <v>894.3710496645084</v>
      </c>
      <c r="P142" s="1">
        <f t="shared" si="85"/>
        <v>0.92679722097582673</v>
      </c>
      <c r="Q142" s="1">
        <f t="shared" si="86"/>
        <v>6.7961207334338845</v>
      </c>
      <c r="R142" s="1">
        <f t="shared" si="87"/>
        <v>-7.6020484943919955E-2</v>
      </c>
      <c r="S142" s="1">
        <f t="shared" si="88"/>
        <v>6.8721412183778048</v>
      </c>
      <c r="U142" s="1">
        <f t="shared" si="89"/>
        <v>2590663.4500000002</v>
      </c>
      <c r="V142" s="1">
        <f t="shared" si="90"/>
        <v>1218989485</v>
      </c>
      <c r="W142" s="1">
        <f t="shared" si="91"/>
        <v>8.8781483570924067</v>
      </c>
      <c r="Y142" s="1">
        <f t="shared" si="92"/>
        <v>0.77405118071584367</v>
      </c>
      <c r="Z142" s="1">
        <f>AVERAGE(Y140:Y142)</f>
        <v>0.81415393498457889</v>
      </c>
      <c r="AA142">
        <f t="shared" ref="AA142" si="105">Z142-Z$124</f>
        <v>1.6911927102874886</v>
      </c>
      <c r="AB142" s="1">
        <f>_xlfn.STDEV.S(Y140:Y142)</f>
        <v>5.4741043197236626E-2</v>
      </c>
    </row>
    <row r="143" spans="1:28" x14ac:dyDescent="0.2">
      <c r="A143" s="5" t="s">
        <v>23</v>
      </c>
      <c r="B143" s="1">
        <v>0.08</v>
      </c>
      <c r="C143" s="2">
        <v>1</v>
      </c>
      <c r="D143" s="5"/>
      <c r="E143" s="6">
        <v>198211.58</v>
      </c>
      <c r="F143" s="6">
        <v>174091.77</v>
      </c>
      <c r="G143" s="6">
        <v>191.49</v>
      </c>
      <c r="H143" s="6">
        <v>1521925.05</v>
      </c>
      <c r="J143" s="1">
        <f t="shared" si="97"/>
        <v>991057.89999999991</v>
      </c>
      <c r="K143" s="1">
        <f t="shared" si="98"/>
        <v>870458.85</v>
      </c>
      <c r="L143" s="1">
        <f t="shared" si="99"/>
        <v>95745</v>
      </c>
      <c r="M143" s="1">
        <f t="shared" si="100"/>
        <v>760962525</v>
      </c>
      <c r="O143" s="1">
        <f t="shared" si="84"/>
        <v>7947.804323985587</v>
      </c>
      <c r="P143" s="1">
        <f t="shared" si="85"/>
        <v>0.8783128109871281</v>
      </c>
      <c r="Q143" s="1">
        <f t="shared" si="86"/>
        <v>8.9806509838399027</v>
      </c>
      <c r="R143" s="1">
        <f t="shared" si="87"/>
        <v>-0.12975247204779616</v>
      </c>
      <c r="S143" s="1">
        <f t="shared" si="88"/>
        <v>9.110403455887699</v>
      </c>
      <c r="U143" s="1">
        <f t="shared" si="89"/>
        <v>1861516.75</v>
      </c>
      <c r="V143" s="1">
        <f t="shared" si="90"/>
        <v>761058270</v>
      </c>
      <c r="W143" s="1">
        <f t="shared" si="91"/>
        <v>8.6753845091959771</v>
      </c>
      <c r="Y143" s="1">
        <f t="shared" si="92"/>
        <v>1.0501440536993603</v>
      </c>
    </row>
    <row r="144" spans="1:28" x14ac:dyDescent="0.2">
      <c r="A144" s="5" t="s">
        <v>23</v>
      </c>
      <c r="B144" s="1">
        <v>0.08</v>
      </c>
      <c r="C144" s="2">
        <v>2</v>
      </c>
      <c r="D144" s="7"/>
      <c r="E144" s="6">
        <v>223645.19</v>
      </c>
      <c r="F144" s="6">
        <v>218033.51</v>
      </c>
      <c r="G144" s="6">
        <v>1253.01</v>
      </c>
      <c r="H144" s="6">
        <v>2325783.2000000002</v>
      </c>
      <c r="J144" s="1">
        <f t="shared" si="97"/>
        <v>1118225.95</v>
      </c>
      <c r="K144" s="1">
        <f t="shared" si="98"/>
        <v>1090167.55</v>
      </c>
      <c r="L144" s="1">
        <f t="shared" si="99"/>
        <v>626505</v>
      </c>
      <c r="M144" s="1">
        <f t="shared" si="100"/>
        <v>1162891600</v>
      </c>
      <c r="O144" s="1">
        <f t="shared" si="84"/>
        <v>1856.1569341026807</v>
      </c>
      <c r="P144" s="1">
        <f t="shared" si="85"/>
        <v>0.9749081122647888</v>
      </c>
      <c r="Q144" s="1">
        <f t="shared" si="86"/>
        <v>7.5262634647837929</v>
      </c>
      <c r="R144" s="1">
        <f t="shared" si="87"/>
        <v>-2.5412056256504608E-2</v>
      </c>
      <c r="S144" s="1">
        <f t="shared" ref="S144:S145" si="106">Q144-R144</f>
        <v>7.5516755210402975</v>
      </c>
      <c r="U144" s="1">
        <f t="shared" si="89"/>
        <v>2208393.5</v>
      </c>
      <c r="V144" s="1">
        <f t="shared" si="90"/>
        <v>1163518105</v>
      </c>
      <c r="W144" s="1">
        <f t="shared" ref="W144:W145" si="107">LN(V144/U144)/LN(2)</f>
        <v>9.0412806847897915</v>
      </c>
      <c r="Y144" s="1">
        <f t="shared" si="92"/>
        <v>0.83524400848925451</v>
      </c>
    </row>
    <row r="145" spans="1:28" x14ac:dyDescent="0.2">
      <c r="A145" s="5" t="s">
        <v>23</v>
      </c>
      <c r="B145" s="1">
        <v>0.08</v>
      </c>
      <c r="C145" s="2">
        <v>3</v>
      </c>
      <c r="D145" s="8"/>
      <c r="E145" s="6">
        <v>284104.52</v>
      </c>
      <c r="F145" s="6">
        <v>268028.40999999997</v>
      </c>
      <c r="G145" s="1">
        <v>5617.98</v>
      </c>
      <c r="H145" s="1">
        <v>2380642.58</v>
      </c>
      <c r="J145" s="1">
        <f t="shared" si="97"/>
        <v>1420522.6</v>
      </c>
      <c r="K145" s="1">
        <f t="shared" si="98"/>
        <v>1340142.0499999998</v>
      </c>
      <c r="L145" s="1">
        <f t="shared" si="99"/>
        <v>2808990</v>
      </c>
      <c r="M145" s="1">
        <f t="shared" si="100"/>
        <v>1190321290</v>
      </c>
      <c r="O145" s="1">
        <f t="shared" si="84"/>
        <v>423.75419278815519</v>
      </c>
      <c r="P145" s="1">
        <f t="shared" si="85"/>
        <v>0.94341480381938292</v>
      </c>
      <c r="Q145" s="1">
        <f t="shared" si="86"/>
        <v>6.0491535531310321</v>
      </c>
      <c r="R145" s="1">
        <f t="shared" si="87"/>
        <v>-5.8249216269315722E-2</v>
      </c>
      <c r="S145" s="1">
        <f t="shared" si="106"/>
        <v>6.1074027694003474</v>
      </c>
      <c r="U145" s="1">
        <f t="shared" si="89"/>
        <v>2760664.65</v>
      </c>
      <c r="V145" s="1">
        <f t="shared" si="90"/>
        <v>1193130280</v>
      </c>
      <c r="W145" s="1">
        <f t="shared" si="107"/>
        <v>8.7555202186151533</v>
      </c>
      <c r="Y145" s="1">
        <f t="shared" si="92"/>
        <v>0.69754881684989656</v>
      </c>
      <c r="Z145" s="1">
        <f>AVERAGE(Y143:Y145)</f>
        <v>0.86097895967950377</v>
      </c>
      <c r="AA145">
        <f t="shared" ref="AA145" si="108">Z145-Z$124</f>
        <v>1.7380177349824135</v>
      </c>
      <c r="AB145" s="1">
        <f>_xlfn.STDEV.S(Y143:Y145)</f>
        <v>0.17770077671975892</v>
      </c>
    </row>
  </sheetData>
  <sortState ref="B2:AA145">
    <sortCondition ref="B2:B145"/>
    <sortCondition ref="D2:D145"/>
    <sortCondition ref="C2:C14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83931-6B3F-3047-A0FC-74604E97AC58}">
  <dimension ref="A1:AB145"/>
  <sheetViews>
    <sheetView workbookViewId="0"/>
  </sheetViews>
  <sheetFormatPr baseColWidth="10" defaultColWidth="16" defaultRowHeight="16" x14ac:dyDescent="0.2"/>
  <cols>
    <col min="1" max="2" width="16" style="1"/>
    <col min="3" max="3" width="16" style="2"/>
    <col min="4" max="4" width="16" style="1"/>
    <col min="5" max="5" width="20" style="1" customWidth="1"/>
    <col min="6" max="6" width="21.33203125" style="1" customWidth="1"/>
    <col min="7" max="7" width="20.6640625" style="1" customWidth="1"/>
    <col min="8" max="8" width="16.1640625" style="1"/>
    <col min="9" max="26" width="16" style="1"/>
    <col min="27" max="27" width="24.6640625" customWidth="1"/>
    <col min="28" max="16384" width="16" style="1"/>
  </cols>
  <sheetData>
    <row r="1" spans="1:28" x14ac:dyDescent="0.2">
      <c r="A1" s="4" t="s">
        <v>45</v>
      </c>
      <c r="B1" s="1" t="s">
        <v>14</v>
      </c>
      <c r="C1" s="2" t="s">
        <v>15</v>
      </c>
      <c r="D1" s="3"/>
      <c r="E1" s="1" t="s">
        <v>26</v>
      </c>
      <c r="F1" s="1" t="s">
        <v>27</v>
      </c>
      <c r="G1" s="1" t="s">
        <v>30</v>
      </c>
      <c r="H1" s="1" t="s">
        <v>31</v>
      </c>
      <c r="J1" s="1" t="s">
        <v>25</v>
      </c>
      <c r="K1" s="1" t="s">
        <v>24</v>
      </c>
      <c r="L1" s="1" t="s">
        <v>2</v>
      </c>
      <c r="M1" s="1" t="s">
        <v>3</v>
      </c>
      <c r="O1" s="1" t="s">
        <v>4</v>
      </c>
      <c r="P1" s="1" t="s">
        <v>5</v>
      </c>
      <c r="Q1" s="1" t="s">
        <v>6</v>
      </c>
      <c r="R1" s="1" t="s">
        <v>7</v>
      </c>
      <c r="S1" s="1" t="s">
        <v>8</v>
      </c>
      <c r="U1" s="1" t="s">
        <v>9</v>
      </c>
      <c r="V1" s="1" t="s">
        <v>10</v>
      </c>
      <c r="W1" s="1" t="s">
        <v>11</v>
      </c>
      <c r="Y1" s="1" t="s">
        <v>12</v>
      </c>
      <c r="Z1" s="1" t="s">
        <v>13</v>
      </c>
      <c r="AA1" s="1" t="s">
        <v>39</v>
      </c>
      <c r="AB1" s="1" t="s">
        <v>32</v>
      </c>
    </row>
    <row r="2" spans="1:28" x14ac:dyDescent="0.2">
      <c r="A2" s="5" t="s">
        <v>16</v>
      </c>
      <c r="B2" s="1">
        <v>0</v>
      </c>
      <c r="C2" s="2">
        <v>1</v>
      </c>
      <c r="D2" s="5"/>
      <c r="E2" s="6">
        <v>197178.33</v>
      </c>
      <c r="F2" s="6">
        <v>172378.66</v>
      </c>
      <c r="G2" s="6">
        <v>973123.96</v>
      </c>
      <c r="H2" s="1">
        <v>805958.07</v>
      </c>
      <c r="J2" s="1">
        <f t="shared" ref="J2:J33" si="0">E2*5</f>
        <v>985891.64999999991</v>
      </c>
      <c r="K2" s="1">
        <f t="shared" ref="K2:K33" si="1">F2*5</f>
        <v>861893.3</v>
      </c>
      <c r="L2" s="1">
        <f t="shared" ref="L2:L27" si="2">G2*500</f>
        <v>486561980</v>
      </c>
      <c r="M2" s="1">
        <f t="shared" ref="M2:M27" si="3">H2*500</f>
        <v>402979035</v>
      </c>
      <c r="O2" s="1">
        <f t="shared" ref="O2:O27" si="4">M2/L2</f>
        <v>0.82821727049039051</v>
      </c>
      <c r="P2" s="1">
        <f t="shared" ref="P2:P27" si="5">K2/J2</f>
        <v>0.87422720336458892</v>
      </c>
      <c r="Q2" s="1">
        <f t="shared" ref="Q2:Q27" si="6">LN(O2)</f>
        <v>-0.18847975504487705</v>
      </c>
      <c r="R2" s="1">
        <f t="shared" ref="R2:R27" si="7">LN(P2)</f>
        <v>-0.13441497902679569</v>
      </c>
      <c r="S2" s="1">
        <f t="shared" ref="S2:S27" si="8">Q2-R2</f>
        <v>-5.4064776018081351E-2</v>
      </c>
      <c r="U2" s="1">
        <f t="shared" ref="U2:U27" si="9">J2+K2</f>
        <v>1847784.95</v>
      </c>
      <c r="V2" s="1">
        <f t="shared" ref="V2:V27" si="10">L2+M2</f>
        <v>889541015</v>
      </c>
      <c r="W2" s="1">
        <f t="shared" ref="W2:W27" si="11">LN(V2/U2)/LN(2)</f>
        <v>8.9111204547162597</v>
      </c>
      <c r="Y2" s="1">
        <f t="shared" ref="Y2:Y27" si="12">S2/W2</f>
        <v>-6.0671131417000734E-3</v>
      </c>
    </row>
    <row r="3" spans="1:28" x14ac:dyDescent="0.2">
      <c r="A3" s="5" t="s">
        <v>16</v>
      </c>
      <c r="B3" s="1">
        <v>0</v>
      </c>
      <c r="C3" s="2">
        <v>2</v>
      </c>
      <c r="D3" s="7"/>
      <c r="E3" s="6">
        <v>209212.71</v>
      </c>
      <c r="F3" s="6">
        <v>199149.41</v>
      </c>
      <c r="G3" s="6">
        <v>1211972.29</v>
      </c>
      <c r="H3" s="6">
        <v>1151469.8500000001</v>
      </c>
      <c r="J3" s="1">
        <f t="shared" si="0"/>
        <v>1046063.5499999999</v>
      </c>
      <c r="K3" s="1">
        <f t="shared" si="1"/>
        <v>995747.05</v>
      </c>
      <c r="L3" s="1">
        <f t="shared" si="2"/>
        <v>605986145</v>
      </c>
      <c r="M3" s="1">
        <f t="shared" si="3"/>
        <v>575734925</v>
      </c>
      <c r="O3" s="1">
        <f t="shared" si="4"/>
        <v>0.95007935371195662</v>
      </c>
      <c r="P3" s="1">
        <f t="shared" si="5"/>
        <v>0.95189919388740785</v>
      </c>
      <c r="Q3" s="1">
        <f t="shared" si="6"/>
        <v>-5.1209767652893132E-2</v>
      </c>
      <c r="R3" s="1">
        <f t="shared" si="7"/>
        <v>-4.9296138571114985E-2</v>
      </c>
      <c r="S3" s="1">
        <f t="shared" si="8"/>
        <v>-1.9136290817781468E-3</v>
      </c>
      <c r="U3" s="1">
        <f t="shared" si="9"/>
        <v>2041810.6</v>
      </c>
      <c r="V3" s="1">
        <f t="shared" si="10"/>
        <v>1181721070</v>
      </c>
      <c r="W3" s="1">
        <f t="shared" si="11"/>
        <v>9.1768247839586614</v>
      </c>
      <c r="Y3" s="1">
        <f t="shared" si="12"/>
        <v>-2.085284536676806E-4</v>
      </c>
    </row>
    <row r="4" spans="1:28" x14ac:dyDescent="0.2">
      <c r="A4" s="5" t="s">
        <v>16</v>
      </c>
      <c r="B4" s="1">
        <v>0</v>
      </c>
      <c r="C4" s="2">
        <v>3</v>
      </c>
      <c r="D4" s="8"/>
      <c r="E4" s="6">
        <v>274816.09999999998</v>
      </c>
      <c r="F4" s="6">
        <v>282924.07</v>
      </c>
      <c r="G4" s="6">
        <v>962336.67</v>
      </c>
      <c r="H4" s="1">
        <v>944743.41</v>
      </c>
      <c r="J4" s="1">
        <f t="shared" si="0"/>
        <v>1374080.5</v>
      </c>
      <c r="K4" s="1">
        <f t="shared" si="1"/>
        <v>1414620.35</v>
      </c>
      <c r="L4" s="1">
        <f t="shared" si="2"/>
        <v>481168335</v>
      </c>
      <c r="M4" s="1">
        <f t="shared" si="3"/>
        <v>472371705</v>
      </c>
      <c r="O4" s="1">
        <f t="shared" si="4"/>
        <v>0.98171818600656668</v>
      </c>
      <c r="P4" s="1">
        <f t="shared" si="5"/>
        <v>1.0295032569052542</v>
      </c>
      <c r="Q4" s="1">
        <f t="shared" si="6"/>
        <v>-1.8450991440918395E-2</v>
      </c>
      <c r="R4" s="1">
        <f t="shared" si="7"/>
        <v>2.9076411060357413E-2</v>
      </c>
      <c r="S4" s="1">
        <f t="shared" si="8"/>
        <v>-4.7527402501275809E-2</v>
      </c>
      <c r="U4" s="1">
        <f t="shared" si="9"/>
        <v>2788700.85</v>
      </c>
      <c r="V4" s="1">
        <f t="shared" si="10"/>
        <v>953540040</v>
      </c>
      <c r="W4" s="1">
        <f t="shared" si="11"/>
        <v>8.4175565280067257</v>
      </c>
      <c r="Y4" s="1">
        <f t="shared" si="12"/>
        <v>-5.6462231460096034E-3</v>
      </c>
      <c r="Z4" s="1">
        <f>AVERAGE(Y2:Y4)</f>
        <v>-3.9739549137924523E-3</v>
      </c>
      <c r="AA4">
        <f>Z4-Z$4</f>
        <v>0</v>
      </c>
      <c r="AB4" s="1">
        <f>_xlfn.STDEV.S(Y2:Y4)</f>
        <v>3.2677384254364544E-3</v>
      </c>
    </row>
    <row r="5" spans="1:28" x14ac:dyDescent="0.2">
      <c r="A5" s="5" t="s">
        <v>17</v>
      </c>
      <c r="B5" s="1">
        <v>0</v>
      </c>
      <c r="C5" s="2">
        <v>1</v>
      </c>
      <c r="D5" s="5"/>
      <c r="E5" s="6">
        <v>177259.6</v>
      </c>
      <c r="F5" s="6">
        <v>175034.07</v>
      </c>
      <c r="G5" s="6">
        <v>819835.45</v>
      </c>
      <c r="H5" s="1">
        <v>768297.97</v>
      </c>
      <c r="J5" s="1">
        <f t="shared" si="0"/>
        <v>886298</v>
      </c>
      <c r="K5" s="1">
        <f t="shared" si="1"/>
        <v>875170.35000000009</v>
      </c>
      <c r="L5" s="1">
        <f t="shared" si="2"/>
        <v>409917725</v>
      </c>
      <c r="M5" s="1">
        <f t="shared" si="3"/>
        <v>384148985</v>
      </c>
      <c r="O5" s="1">
        <f t="shared" si="4"/>
        <v>0.93713679982977072</v>
      </c>
      <c r="P5" s="1">
        <f t="shared" si="5"/>
        <v>0.98744479847635902</v>
      </c>
      <c r="Q5" s="1">
        <f t="shared" si="6"/>
        <v>-6.4926009716486002E-2</v>
      </c>
      <c r="R5" s="1">
        <f t="shared" si="7"/>
        <v>-1.2634684046443627E-2</v>
      </c>
      <c r="S5" s="1">
        <f t="shared" si="8"/>
        <v>-5.2291325670042375E-2</v>
      </c>
      <c r="U5" s="1">
        <f t="shared" si="9"/>
        <v>1761468.35</v>
      </c>
      <c r="V5" s="1">
        <f t="shared" si="10"/>
        <v>794066710</v>
      </c>
      <c r="W5" s="1">
        <f t="shared" si="11"/>
        <v>8.81633785109954</v>
      </c>
      <c r="Y5" s="1">
        <f t="shared" si="12"/>
        <v>-5.9311844161599138E-3</v>
      </c>
    </row>
    <row r="6" spans="1:28" x14ac:dyDescent="0.2">
      <c r="A6" s="5" t="s">
        <v>17</v>
      </c>
      <c r="B6" s="1">
        <v>0</v>
      </c>
      <c r="C6" s="2">
        <v>2</v>
      </c>
      <c r="D6" s="7"/>
      <c r="E6" s="6">
        <v>230663.07</v>
      </c>
      <c r="F6" s="6">
        <v>220210.68</v>
      </c>
      <c r="G6" s="6">
        <v>1095635.6200000001</v>
      </c>
      <c r="H6" s="6">
        <v>974667.91</v>
      </c>
      <c r="J6" s="1">
        <f t="shared" si="0"/>
        <v>1153315.3500000001</v>
      </c>
      <c r="K6" s="1">
        <f t="shared" si="1"/>
        <v>1101053.3999999999</v>
      </c>
      <c r="L6" s="1">
        <f t="shared" si="2"/>
        <v>547817810</v>
      </c>
      <c r="M6" s="1">
        <f t="shared" si="3"/>
        <v>487333955</v>
      </c>
      <c r="O6" s="1">
        <f t="shared" si="4"/>
        <v>0.88959129495990652</v>
      </c>
      <c r="P6" s="1">
        <f t="shared" si="5"/>
        <v>0.95468546395398257</v>
      </c>
      <c r="Q6" s="1">
        <f t="shared" si="6"/>
        <v>-0.11699314087552759</v>
      </c>
      <c r="R6" s="1">
        <f t="shared" si="7"/>
        <v>-4.6373349867622503E-2</v>
      </c>
      <c r="S6" s="1">
        <f t="shared" si="8"/>
        <v>-7.0619791007905081E-2</v>
      </c>
      <c r="U6" s="1">
        <f t="shared" si="9"/>
        <v>2254368.75</v>
      </c>
      <c r="V6" s="1">
        <f t="shared" si="10"/>
        <v>1035151765</v>
      </c>
      <c r="W6" s="1">
        <f t="shared" si="11"/>
        <v>8.8429030650659577</v>
      </c>
      <c r="Y6" s="1">
        <f t="shared" si="12"/>
        <v>-7.9860415169413987E-3</v>
      </c>
    </row>
    <row r="7" spans="1:28" x14ac:dyDescent="0.2">
      <c r="A7" s="5" t="s">
        <v>17</v>
      </c>
      <c r="B7" s="1">
        <v>0</v>
      </c>
      <c r="C7" s="2">
        <v>3</v>
      </c>
      <c r="D7" s="8"/>
      <c r="E7" s="6">
        <v>273755.98</v>
      </c>
      <c r="F7" s="6">
        <v>266863.83</v>
      </c>
      <c r="G7" s="6">
        <v>1207663.94</v>
      </c>
      <c r="H7" s="1">
        <v>1056581.18</v>
      </c>
      <c r="J7" s="1">
        <f t="shared" si="0"/>
        <v>1368779.9</v>
      </c>
      <c r="K7" s="1">
        <f t="shared" si="1"/>
        <v>1334319.1500000001</v>
      </c>
      <c r="L7" s="1">
        <f t="shared" si="2"/>
        <v>603831970</v>
      </c>
      <c r="M7" s="1">
        <f t="shared" si="3"/>
        <v>528290589.99999994</v>
      </c>
      <c r="O7" s="1">
        <f t="shared" si="4"/>
        <v>0.87489668690447098</v>
      </c>
      <c r="P7" s="1">
        <f t="shared" si="5"/>
        <v>0.97482374631597102</v>
      </c>
      <c r="Q7" s="1">
        <f t="shared" si="6"/>
        <v>-0.13364947170475885</v>
      </c>
      <c r="R7" s="1">
        <f t="shared" si="7"/>
        <v>-2.5498597334960228E-2</v>
      </c>
      <c r="S7" s="1">
        <f t="shared" si="8"/>
        <v>-0.10815087436979863</v>
      </c>
      <c r="U7" s="1">
        <f t="shared" si="9"/>
        <v>2703099.05</v>
      </c>
      <c r="V7" s="1">
        <f t="shared" si="10"/>
        <v>1132122560</v>
      </c>
      <c r="W7" s="1">
        <f t="shared" si="11"/>
        <v>8.710200055180902</v>
      </c>
      <c r="Y7" s="1">
        <f t="shared" si="12"/>
        <v>-1.2416577539510079E-2</v>
      </c>
      <c r="Z7" s="1">
        <f>AVERAGE(Y5:Y7)</f>
        <v>-8.7779344908704635E-3</v>
      </c>
      <c r="AA7">
        <f t="shared" ref="AA7" si="13">Z7-Z$4</f>
        <v>-4.8039795770780111E-3</v>
      </c>
      <c r="AB7" s="1">
        <f>_xlfn.STDEV.S(Y5:Y7)</f>
        <v>3.314423306205481E-3</v>
      </c>
    </row>
    <row r="8" spans="1:28" x14ac:dyDescent="0.2">
      <c r="A8" s="5" t="s">
        <v>20</v>
      </c>
      <c r="B8" s="1">
        <v>0</v>
      </c>
      <c r="C8" s="2">
        <v>1</v>
      </c>
      <c r="D8" s="5"/>
      <c r="E8" s="6">
        <v>195639.59</v>
      </c>
      <c r="F8" s="6">
        <v>183489.55</v>
      </c>
      <c r="G8" s="6">
        <v>926547.36</v>
      </c>
      <c r="H8" s="1">
        <v>857991.52</v>
      </c>
      <c r="J8" s="1">
        <f t="shared" si="0"/>
        <v>978197.95</v>
      </c>
      <c r="K8" s="1">
        <f t="shared" si="1"/>
        <v>917447.75</v>
      </c>
      <c r="L8" s="1">
        <f t="shared" si="2"/>
        <v>463273680</v>
      </c>
      <c r="M8" s="1">
        <f t="shared" si="3"/>
        <v>428995760</v>
      </c>
      <c r="O8" s="1">
        <f t="shared" si="4"/>
        <v>0.92600935153492858</v>
      </c>
      <c r="P8" s="1">
        <f t="shared" si="5"/>
        <v>0.93789580115149496</v>
      </c>
      <c r="Q8" s="1">
        <f t="shared" si="6"/>
        <v>-7.6870945537135832E-2</v>
      </c>
      <c r="R8" s="1">
        <f t="shared" si="7"/>
        <v>-6.4116422338876516E-2</v>
      </c>
      <c r="S8" s="1">
        <f t="shared" si="8"/>
        <v>-1.2754523198259315E-2</v>
      </c>
      <c r="U8" s="1">
        <f t="shared" si="9"/>
        <v>1895645.7</v>
      </c>
      <c r="V8" s="1">
        <f t="shared" si="10"/>
        <v>892269440</v>
      </c>
      <c r="W8" s="1">
        <f t="shared" si="11"/>
        <v>8.8786462717695152</v>
      </c>
      <c r="Y8" s="1">
        <f t="shared" si="12"/>
        <v>-1.4365391758891794E-3</v>
      </c>
    </row>
    <row r="9" spans="1:28" x14ac:dyDescent="0.2">
      <c r="A9" s="5" t="s">
        <v>20</v>
      </c>
      <c r="B9" s="1">
        <v>0</v>
      </c>
      <c r="C9" s="2">
        <v>2</v>
      </c>
      <c r="D9" s="7"/>
      <c r="E9" s="6">
        <v>222923.68</v>
      </c>
      <c r="F9" s="6">
        <v>217231.84</v>
      </c>
      <c r="G9" s="6">
        <v>1045577.03</v>
      </c>
      <c r="H9" s="6">
        <v>945989.69</v>
      </c>
      <c r="J9" s="1">
        <f t="shared" si="0"/>
        <v>1114618.3999999999</v>
      </c>
      <c r="K9" s="1">
        <f t="shared" si="1"/>
        <v>1086159.2</v>
      </c>
      <c r="L9" s="1">
        <f t="shared" si="2"/>
        <v>522788515</v>
      </c>
      <c r="M9" s="1">
        <f t="shared" si="3"/>
        <v>472994845</v>
      </c>
      <c r="O9" s="1">
        <f t="shared" si="4"/>
        <v>0.90475370332112215</v>
      </c>
      <c r="P9" s="1">
        <f t="shared" si="5"/>
        <v>0.97446731545074083</v>
      </c>
      <c r="Q9" s="1">
        <f t="shared" si="6"/>
        <v>-0.10009252334840631</v>
      </c>
      <c r="R9" s="1">
        <f t="shared" si="7"/>
        <v>-2.5864300411523378E-2</v>
      </c>
      <c r="S9" s="1">
        <f t="shared" si="8"/>
        <v>-7.4228222936882929E-2</v>
      </c>
      <c r="U9" s="1">
        <f t="shared" si="9"/>
        <v>2200777.5999999996</v>
      </c>
      <c r="V9" s="1">
        <f t="shared" si="10"/>
        <v>995783360</v>
      </c>
      <c r="W9" s="1">
        <f t="shared" si="11"/>
        <v>8.8216747365064094</v>
      </c>
      <c r="Y9" s="1">
        <f t="shared" si="12"/>
        <v>-8.4143005896269371E-3</v>
      </c>
    </row>
    <row r="10" spans="1:28" x14ac:dyDescent="0.2">
      <c r="A10" s="5" t="s">
        <v>20</v>
      </c>
      <c r="B10" s="1">
        <v>0</v>
      </c>
      <c r="C10" s="2">
        <v>3</v>
      </c>
      <c r="D10" s="8"/>
      <c r="E10" s="6">
        <v>271370.88</v>
      </c>
      <c r="F10" s="6">
        <v>267938.87</v>
      </c>
      <c r="G10" s="6">
        <v>1183657.23</v>
      </c>
      <c r="H10" s="1">
        <v>1041253.42</v>
      </c>
      <c r="J10" s="1">
        <f t="shared" si="0"/>
        <v>1356854.4</v>
      </c>
      <c r="K10" s="1">
        <f t="shared" si="1"/>
        <v>1339694.3500000001</v>
      </c>
      <c r="L10" s="1">
        <f t="shared" si="2"/>
        <v>591828615</v>
      </c>
      <c r="M10" s="1">
        <f t="shared" si="3"/>
        <v>520626710</v>
      </c>
      <c r="O10" s="1">
        <f t="shared" si="4"/>
        <v>0.87969168236314499</v>
      </c>
      <c r="P10" s="1">
        <f t="shared" si="5"/>
        <v>0.9873530645587324</v>
      </c>
      <c r="Q10" s="1">
        <f t="shared" si="6"/>
        <v>-0.12818379385159417</v>
      </c>
      <c r="R10" s="1">
        <f t="shared" si="7"/>
        <v>-1.2727588661553569E-2</v>
      </c>
      <c r="S10" s="1">
        <f t="shared" si="8"/>
        <v>-0.1154562051900406</v>
      </c>
      <c r="U10" s="1">
        <f t="shared" si="9"/>
        <v>2696548.75</v>
      </c>
      <c r="V10" s="1">
        <f t="shared" si="10"/>
        <v>1112455325</v>
      </c>
      <c r="W10" s="1">
        <f t="shared" si="11"/>
        <v>8.6884175687516372</v>
      </c>
      <c r="Y10" s="1">
        <f t="shared" si="12"/>
        <v>-1.3288519373802323E-2</v>
      </c>
      <c r="Z10" s="1">
        <f>AVERAGE(Y8:Y10)</f>
        <v>-7.7131197131061454E-3</v>
      </c>
      <c r="AA10">
        <f t="shared" ref="AA10" si="14">Z10-Z$4</f>
        <v>-3.739164799313693E-3</v>
      </c>
      <c r="AB10" s="1">
        <f>_xlfn.STDEV.S(Y8:Y10)</f>
        <v>5.9570210356461057E-3</v>
      </c>
    </row>
    <row r="11" spans="1:28" x14ac:dyDescent="0.2">
      <c r="A11" s="5" t="s">
        <v>18</v>
      </c>
      <c r="B11" s="1">
        <v>0</v>
      </c>
      <c r="C11" s="2">
        <v>1</v>
      </c>
      <c r="D11" s="5"/>
      <c r="E11" s="6">
        <v>192397.16</v>
      </c>
      <c r="F11" s="6">
        <v>187986.22</v>
      </c>
      <c r="G11" s="6">
        <v>832182.01</v>
      </c>
      <c r="H11" s="1">
        <v>714378.3</v>
      </c>
      <c r="J11" s="1">
        <f t="shared" si="0"/>
        <v>961985.8</v>
      </c>
      <c r="K11" s="1">
        <f t="shared" si="1"/>
        <v>939931.1</v>
      </c>
      <c r="L11" s="1">
        <f t="shared" si="2"/>
        <v>416091005</v>
      </c>
      <c r="M11" s="1">
        <f t="shared" si="3"/>
        <v>357189150</v>
      </c>
      <c r="O11" s="1">
        <f t="shared" si="4"/>
        <v>0.85843997036177222</v>
      </c>
      <c r="P11" s="1">
        <f t="shared" si="5"/>
        <v>0.97707377801210782</v>
      </c>
      <c r="Q11" s="1">
        <f t="shared" si="6"/>
        <v>-0.15263852495454019</v>
      </c>
      <c r="R11" s="1">
        <f t="shared" si="7"/>
        <v>-2.3193114936713419E-2</v>
      </c>
      <c r="S11" s="1">
        <f t="shared" si="8"/>
        <v>-0.12944541001782678</v>
      </c>
      <c r="U11" s="1">
        <f t="shared" si="9"/>
        <v>1901916.9</v>
      </c>
      <c r="V11" s="1">
        <f t="shared" si="10"/>
        <v>773280155</v>
      </c>
      <c r="W11" s="1">
        <f t="shared" si="11"/>
        <v>8.6673931665874431</v>
      </c>
      <c r="Y11" s="1">
        <f t="shared" si="12"/>
        <v>-1.4934756913628331E-2</v>
      </c>
    </row>
    <row r="12" spans="1:28" x14ac:dyDescent="0.2">
      <c r="A12" s="5" t="s">
        <v>18</v>
      </c>
      <c r="B12" s="1">
        <v>0</v>
      </c>
      <c r="C12" s="2">
        <v>2</v>
      </c>
      <c r="D12" s="7"/>
      <c r="E12" s="6">
        <v>225088.18</v>
      </c>
      <c r="F12" s="6">
        <v>212421.84</v>
      </c>
      <c r="G12" s="6">
        <v>1113927.8600000001</v>
      </c>
      <c r="H12" s="6">
        <v>1002216.98</v>
      </c>
      <c r="J12" s="1">
        <f t="shared" si="0"/>
        <v>1125440.8999999999</v>
      </c>
      <c r="K12" s="1">
        <f t="shared" si="1"/>
        <v>1062109.2</v>
      </c>
      <c r="L12" s="1">
        <f t="shared" si="2"/>
        <v>556963930</v>
      </c>
      <c r="M12" s="1">
        <f t="shared" si="3"/>
        <v>501108490</v>
      </c>
      <c r="O12" s="1">
        <f t="shared" si="4"/>
        <v>0.89971443931746176</v>
      </c>
      <c r="P12" s="1">
        <f t="shared" si="5"/>
        <v>0.94372720948741073</v>
      </c>
      <c r="Q12" s="1">
        <f t="shared" si="6"/>
        <v>-0.10567785565210115</v>
      </c>
      <c r="R12" s="1">
        <f t="shared" si="7"/>
        <v>-5.7918127598003473E-2</v>
      </c>
      <c r="S12" s="1">
        <f t="shared" si="8"/>
        <v>-4.7759728054097679E-2</v>
      </c>
      <c r="U12" s="1">
        <f t="shared" si="9"/>
        <v>2187550.0999999996</v>
      </c>
      <c r="V12" s="1">
        <f t="shared" si="10"/>
        <v>1058072420</v>
      </c>
      <c r="W12" s="1">
        <f t="shared" si="11"/>
        <v>8.9179066026685554</v>
      </c>
      <c r="Y12" s="1">
        <f t="shared" si="12"/>
        <v>-5.3554864590986259E-3</v>
      </c>
    </row>
    <row r="13" spans="1:28" x14ac:dyDescent="0.2">
      <c r="A13" s="5" t="s">
        <v>18</v>
      </c>
      <c r="B13" s="1">
        <v>0</v>
      </c>
      <c r="C13" s="2">
        <v>3</v>
      </c>
      <c r="D13" s="8"/>
      <c r="E13" s="6">
        <v>264264.28000000003</v>
      </c>
      <c r="F13" s="6">
        <v>268048.55</v>
      </c>
      <c r="G13" s="6">
        <v>1167427.1200000001</v>
      </c>
      <c r="H13" s="1">
        <v>1090656.6200000001</v>
      </c>
      <c r="J13" s="1">
        <f t="shared" si="0"/>
        <v>1321321.4000000001</v>
      </c>
      <c r="K13" s="1">
        <f t="shared" si="1"/>
        <v>1340242.75</v>
      </c>
      <c r="L13" s="1">
        <f t="shared" si="2"/>
        <v>583713560</v>
      </c>
      <c r="M13" s="1">
        <f t="shared" si="3"/>
        <v>545328310</v>
      </c>
      <c r="O13" s="1">
        <f t="shared" si="4"/>
        <v>0.93423957805605884</v>
      </c>
      <c r="P13" s="1">
        <f t="shared" si="5"/>
        <v>1.0143200208518532</v>
      </c>
      <c r="Q13" s="1">
        <f t="shared" si="6"/>
        <v>-6.8022366091065725E-2</v>
      </c>
      <c r="R13" s="1">
        <f t="shared" si="7"/>
        <v>1.4218457795025558E-2</v>
      </c>
      <c r="S13" s="1">
        <f t="shared" si="8"/>
        <v>-8.2240823886091288E-2</v>
      </c>
      <c r="U13" s="1">
        <f t="shared" si="9"/>
        <v>2661564.1500000004</v>
      </c>
      <c r="V13" s="1">
        <f t="shared" si="10"/>
        <v>1129041870</v>
      </c>
      <c r="W13" s="1">
        <f t="shared" si="11"/>
        <v>8.7286089343990767</v>
      </c>
      <c r="Y13" s="1">
        <f t="shared" si="12"/>
        <v>-9.4219851644382537E-3</v>
      </c>
      <c r="Z13" s="1">
        <f>AVERAGE(Y11:Y13)</f>
        <v>-9.9040761790550689E-3</v>
      </c>
      <c r="AA13">
        <f t="shared" ref="AA13" si="15">Z13-Z$4</f>
        <v>-5.9301212652626166E-3</v>
      </c>
      <c r="AB13" s="1">
        <f>_xlfn.STDEV.S(Y11:Y13)</f>
        <v>4.8077972523846296E-3</v>
      </c>
    </row>
    <row r="14" spans="1:28" x14ac:dyDescent="0.2">
      <c r="A14" s="5" t="s">
        <v>19</v>
      </c>
      <c r="B14" s="1">
        <v>0</v>
      </c>
      <c r="C14" s="2">
        <v>1</v>
      </c>
      <c r="D14" s="5"/>
      <c r="E14" s="6">
        <v>195680.48</v>
      </c>
      <c r="F14" s="6">
        <v>193838.96</v>
      </c>
      <c r="G14" s="6">
        <v>843671.57</v>
      </c>
      <c r="H14" s="1">
        <v>747526.25</v>
      </c>
      <c r="J14" s="1">
        <f t="shared" si="0"/>
        <v>978402.4</v>
      </c>
      <c r="K14" s="1">
        <f t="shared" si="1"/>
        <v>969194.79999999993</v>
      </c>
      <c r="L14" s="1">
        <f t="shared" si="2"/>
        <v>421835785</v>
      </c>
      <c r="M14" s="1">
        <f t="shared" si="3"/>
        <v>373763125</v>
      </c>
      <c r="O14" s="1">
        <f t="shared" si="4"/>
        <v>0.8860393980088721</v>
      </c>
      <c r="P14" s="1">
        <f t="shared" si="5"/>
        <v>0.99058914818688093</v>
      </c>
      <c r="Q14" s="1">
        <f t="shared" si="6"/>
        <v>-0.12099386208705955</v>
      </c>
      <c r="R14" s="1">
        <f t="shared" si="7"/>
        <v>-9.4554136761313239E-3</v>
      </c>
      <c r="S14" s="1">
        <f t="shared" si="8"/>
        <v>-0.11153844841092822</v>
      </c>
      <c r="U14" s="1">
        <f t="shared" si="9"/>
        <v>1947597.2</v>
      </c>
      <c r="V14" s="1">
        <f t="shared" si="10"/>
        <v>795598910</v>
      </c>
      <c r="W14" s="1">
        <f t="shared" si="11"/>
        <v>8.6742021577987281</v>
      </c>
      <c r="Y14" s="1">
        <f t="shared" si="12"/>
        <v>-1.285864064289154E-2</v>
      </c>
    </row>
    <row r="15" spans="1:28" x14ac:dyDescent="0.2">
      <c r="A15" s="5" t="s">
        <v>19</v>
      </c>
      <c r="B15" s="1">
        <v>0</v>
      </c>
      <c r="C15" s="2">
        <v>2</v>
      </c>
      <c r="D15" s="7"/>
      <c r="E15" s="6">
        <v>223677.6</v>
      </c>
      <c r="F15" s="6">
        <v>218156.19</v>
      </c>
      <c r="G15" s="6">
        <v>979332.09</v>
      </c>
      <c r="H15" s="6">
        <v>888120.18</v>
      </c>
      <c r="J15" s="1">
        <f t="shared" si="0"/>
        <v>1118388</v>
      </c>
      <c r="K15" s="1">
        <f t="shared" si="1"/>
        <v>1090780.95</v>
      </c>
      <c r="L15" s="1">
        <f t="shared" si="2"/>
        <v>489666045</v>
      </c>
      <c r="M15" s="1">
        <f t="shared" si="3"/>
        <v>444060090</v>
      </c>
      <c r="O15" s="1">
        <f t="shared" si="4"/>
        <v>0.9068631458813935</v>
      </c>
      <c r="P15" s="1">
        <f t="shared" si="5"/>
        <v>0.97531531990686593</v>
      </c>
      <c r="Q15" s="1">
        <f t="shared" si="6"/>
        <v>-9.7763726821101266E-2</v>
      </c>
      <c r="R15" s="1">
        <f t="shared" si="7"/>
        <v>-2.4994455235742122E-2</v>
      </c>
      <c r="S15" s="1">
        <f t="shared" si="8"/>
        <v>-7.2769271585359147E-2</v>
      </c>
      <c r="U15" s="1">
        <f t="shared" si="9"/>
        <v>2209168.9500000002</v>
      </c>
      <c r="V15" s="1">
        <f t="shared" si="10"/>
        <v>933726135</v>
      </c>
      <c r="W15" s="1">
        <f t="shared" si="11"/>
        <v>8.723351898969339</v>
      </c>
      <c r="Y15" s="1">
        <f t="shared" si="12"/>
        <v>-8.3418933946659661E-3</v>
      </c>
    </row>
    <row r="16" spans="1:28" x14ac:dyDescent="0.2">
      <c r="A16" s="5" t="s">
        <v>19</v>
      </c>
      <c r="B16" s="1">
        <v>0</v>
      </c>
      <c r="C16" s="2">
        <v>3</v>
      </c>
      <c r="D16" s="8"/>
      <c r="E16" s="6">
        <v>279793.37</v>
      </c>
      <c r="F16" s="6">
        <v>259837.71</v>
      </c>
      <c r="G16" s="6">
        <v>1124905.03</v>
      </c>
      <c r="H16" s="1">
        <v>972718.69</v>
      </c>
      <c r="J16" s="1">
        <f t="shared" si="0"/>
        <v>1398966.85</v>
      </c>
      <c r="K16" s="1">
        <f t="shared" si="1"/>
        <v>1299188.55</v>
      </c>
      <c r="L16" s="1">
        <f t="shared" si="2"/>
        <v>562452515</v>
      </c>
      <c r="M16" s="1">
        <f t="shared" si="3"/>
        <v>486359345</v>
      </c>
      <c r="O16" s="1">
        <f t="shared" si="4"/>
        <v>0.86471183260688234</v>
      </c>
      <c r="P16" s="1">
        <f t="shared" si="5"/>
        <v>0.92867715199970602</v>
      </c>
      <c r="Q16" s="1">
        <f t="shared" si="6"/>
        <v>-0.14535896904914672</v>
      </c>
      <c r="R16" s="1">
        <f t="shared" si="7"/>
        <v>-7.3994122635140866E-2</v>
      </c>
      <c r="S16" s="1">
        <f t="shared" si="8"/>
        <v>-7.1364846414005853E-2</v>
      </c>
      <c r="U16" s="1">
        <f t="shared" si="9"/>
        <v>2698155.4000000004</v>
      </c>
      <c r="V16" s="1">
        <f t="shared" si="10"/>
        <v>1048811860</v>
      </c>
      <c r="W16" s="1">
        <f t="shared" si="11"/>
        <v>8.6025667469101439</v>
      </c>
      <c r="Y16" s="1">
        <f t="shared" si="12"/>
        <v>-8.2957620107555179E-3</v>
      </c>
      <c r="Z16" s="1">
        <f>AVERAGE(Y14:Y16)</f>
        <v>-9.8320986827710091E-3</v>
      </c>
      <c r="AA16">
        <f t="shared" ref="AA16" si="16">Z16-Z$4</f>
        <v>-5.8581437689785567E-3</v>
      </c>
      <c r="AB16" s="1">
        <f>_xlfn.STDEV.S(Y14:Y16)</f>
        <v>2.6211637116790409E-3</v>
      </c>
    </row>
    <row r="17" spans="1:28" x14ac:dyDescent="0.2">
      <c r="A17" s="5" t="s">
        <v>21</v>
      </c>
      <c r="B17" s="1">
        <v>0</v>
      </c>
      <c r="C17" s="2">
        <v>1</v>
      </c>
      <c r="D17" s="5"/>
      <c r="E17" s="6">
        <v>200475.62</v>
      </c>
      <c r="F17" s="6">
        <v>194820.27</v>
      </c>
      <c r="G17" s="6">
        <v>772120.48</v>
      </c>
      <c r="H17" s="1">
        <v>1215385.99</v>
      </c>
      <c r="J17" s="1">
        <f t="shared" si="0"/>
        <v>1002378.1</v>
      </c>
      <c r="K17" s="1">
        <f t="shared" si="1"/>
        <v>974101.35</v>
      </c>
      <c r="L17" s="1">
        <f t="shared" si="2"/>
        <v>386060240</v>
      </c>
      <c r="M17" s="1">
        <f t="shared" si="3"/>
        <v>607692995</v>
      </c>
      <c r="O17" s="1">
        <f t="shared" si="4"/>
        <v>1.5740885282566264</v>
      </c>
      <c r="P17" s="1">
        <f t="shared" si="5"/>
        <v>0.97179033540337723</v>
      </c>
      <c r="Q17" s="1">
        <f t="shared" si="6"/>
        <v>0.45367639254103259</v>
      </c>
      <c r="R17" s="1">
        <f t="shared" si="7"/>
        <v>-2.8615202106733413E-2</v>
      </c>
      <c r="S17" s="1">
        <f t="shared" si="8"/>
        <v>0.482291594647766</v>
      </c>
      <c r="U17" s="1">
        <f t="shared" si="9"/>
        <v>1976479.45</v>
      </c>
      <c r="V17" s="1">
        <f t="shared" si="10"/>
        <v>993753235</v>
      </c>
      <c r="W17" s="1">
        <f t="shared" si="11"/>
        <v>8.9738108863841415</v>
      </c>
      <c r="Y17" s="1">
        <f t="shared" si="12"/>
        <v>5.3744345713763748E-2</v>
      </c>
    </row>
    <row r="18" spans="1:28" x14ac:dyDescent="0.2">
      <c r="A18" s="5" t="s">
        <v>21</v>
      </c>
      <c r="B18" s="1">
        <v>0</v>
      </c>
      <c r="C18" s="2">
        <v>2</v>
      </c>
      <c r="D18" s="7"/>
      <c r="E18" s="6">
        <v>217618.76</v>
      </c>
      <c r="F18" s="6">
        <v>208593.73</v>
      </c>
      <c r="G18" s="6">
        <v>1101119.3799999999</v>
      </c>
      <c r="H18" s="6">
        <v>987668.4</v>
      </c>
      <c r="J18" s="1">
        <f t="shared" si="0"/>
        <v>1088093.8</v>
      </c>
      <c r="K18" s="1">
        <f t="shared" si="1"/>
        <v>1042968.65</v>
      </c>
      <c r="L18" s="1">
        <f t="shared" si="2"/>
        <v>550559690</v>
      </c>
      <c r="M18" s="1">
        <f t="shared" si="3"/>
        <v>493834200</v>
      </c>
      <c r="O18" s="1">
        <f t="shared" si="4"/>
        <v>0.8969675931051182</v>
      </c>
      <c r="P18" s="1">
        <f t="shared" si="5"/>
        <v>0.95852825372224337</v>
      </c>
      <c r="Q18" s="1">
        <f t="shared" si="6"/>
        <v>-0.10873554566391559</v>
      </c>
      <c r="R18" s="1">
        <f t="shared" si="7"/>
        <v>-4.2356239912365035E-2</v>
      </c>
      <c r="S18" s="1">
        <f t="shared" si="8"/>
        <v>-6.6379305751550557E-2</v>
      </c>
      <c r="U18" s="1">
        <f t="shared" si="9"/>
        <v>2131062.4500000002</v>
      </c>
      <c r="V18" s="1">
        <f t="shared" si="10"/>
        <v>1044393890</v>
      </c>
      <c r="W18" s="1">
        <f t="shared" si="11"/>
        <v>8.9368773358888784</v>
      </c>
      <c r="Y18" s="1">
        <f t="shared" si="12"/>
        <v>-7.4275726584030989E-3</v>
      </c>
    </row>
    <row r="19" spans="1:28" x14ac:dyDescent="0.2">
      <c r="A19" s="5" t="s">
        <v>21</v>
      </c>
      <c r="B19" s="1">
        <v>0</v>
      </c>
      <c r="C19" s="2">
        <v>3</v>
      </c>
      <c r="D19" s="8"/>
      <c r="E19" s="6">
        <v>250149.99</v>
      </c>
      <c r="F19" s="6">
        <v>261226.75</v>
      </c>
      <c r="G19" s="6">
        <v>965917.85</v>
      </c>
      <c r="H19" s="1">
        <v>940035.89</v>
      </c>
      <c r="J19" s="1">
        <f t="shared" si="0"/>
        <v>1250749.95</v>
      </c>
      <c r="K19" s="1">
        <f t="shared" si="1"/>
        <v>1306133.75</v>
      </c>
      <c r="L19" s="1">
        <f t="shared" si="2"/>
        <v>482958925</v>
      </c>
      <c r="M19" s="1">
        <f t="shared" si="3"/>
        <v>470017945</v>
      </c>
      <c r="O19" s="1">
        <f t="shared" si="4"/>
        <v>0.9732048020439833</v>
      </c>
      <c r="P19" s="1">
        <f t="shared" si="5"/>
        <v>1.0442804734871267</v>
      </c>
      <c r="Q19" s="1">
        <f t="shared" si="6"/>
        <v>-2.7160733802181737E-2</v>
      </c>
      <c r="R19" s="1">
        <f t="shared" si="7"/>
        <v>4.3328106145201807E-2</v>
      </c>
      <c r="S19" s="1">
        <f t="shared" si="8"/>
        <v>-7.0488839947383544E-2</v>
      </c>
      <c r="U19" s="1">
        <f t="shared" si="9"/>
        <v>2556883.7000000002</v>
      </c>
      <c r="V19" s="1">
        <f t="shared" si="10"/>
        <v>952976870</v>
      </c>
      <c r="W19" s="1">
        <f t="shared" si="11"/>
        <v>8.5419108472256067</v>
      </c>
      <c r="Y19" s="1">
        <f t="shared" si="12"/>
        <v>-8.2521160906611612E-3</v>
      </c>
      <c r="Z19" s="1">
        <f>AVERAGE(Y17:Y19)</f>
        <v>1.2688218988233163E-2</v>
      </c>
      <c r="AA19">
        <f t="shared" ref="AA19" si="17">Z19-Z$4</f>
        <v>1.6662173902025616E-2</v>
      </c>
      <c r="AB19" s="1">
        <f>_xlfn.STDEV.S(Y17:Y19)</f>
        <v>3.5558038813256282E-2</v>
      </c>
    </row>
    <row r="20" spans="1:28" x14ac:dyDescent="0.2">
      <c r="A20" s="5" t="s">
        <v>22</v>
      </c>
      <c r="B20" s="1">
        <v>0</v>
      </c>
      <c r="C20" s="2">
        <v>1</v>
      </c>
      <c r="D20" s="5"/>
      <c r="E20" s="6">
        <v>214776.14</v>
      </c>
      <c r="F20" s="6">
        <v>194179.24</v>
      </c>
      <c r="G20" s="6">
        <v>836434.02</v>
      </c>
      <c r="H20" s="1">
        <v>685593.75</v>
      </c>
      <c r="J20" s="1">
        <f t="shared" si="0"/>
        <v>1073880.7000000002</v>
      </c>
      <c r="K20" s="1">
        <f t="shared" si="1"/>
        <v>970896.2</v>
      </c>
      <c r="L20" s="1">
        <f t="shared" si="2"/>
        <v>418217010</v>
      </c>
      <c r="M20" s="1">
        <f t="shared" si="3"/>
        <v>342796875</v>
      </c>
      <c r="O20" s="1">
        <f t="shared" si="4"/>
        <v>0.81966267943047078</v>
      </c>
      <c r="P20" s="1">
        <f t="shared" si="5"/>
        <v>0.90410061378326267</v>
      </c>
      <c r="Q20" s="1">
        <f t="shared" si="6"/>
        <v>-0.19886238990647442</v>
      </c>
      <c r="R20" s="1">
        <f t="shared" si="7"/>
        <v>-0.10081462635035891</v>
      </c>
      <c r="S20" s="1">
        <f t="shared" si="8"/>
        <v>-9.8047763556115511E-2</v>
      </c>
      <c r="U20" s="1">
        <f t="shared" si="9"/>
        <v>2044776.9000000001</v>
      </c>
      <c r="V20" s="1">
        <f t="shared" si="10"/>
        <v>761013885</v>
      </c>
      <c r="W20" s="1">
        <f t="shared" si="11"/>
        <v>8.5398355230324778</v>
      </c>
      <c r="Y20" s="1">
        <f t="shared" si="12"/>
        <v>-1.148122388208467E-2</v>
      </c>
    </row>
    <row r="21" spans="1:28" x14ac:dyDescent="0.2">
      <c r="A21" s="5" t="s">
        <v>22</v>
      </c>
      <c r="B21" s="1">
        <v>0</v>
      </c>
      <c r="C21" s="2">
        <v>2</v>
      </c>
      <c r="D21" s="7"/>
      <c r="E21" s="6">
        <v>221576.52</v>
      </c>
      <c r="F21" s="6">
        <v>204142.36</v>
      </c>
      <c r="G21" s="6">
        <v>1081432.6200000001</v>
      </c>
      <c r="H21" s="6">
        <v>939543.82</v>
      </c>
      <c r="J21" s="1">
        <f t="shared" si="0"/>
        <v>1107882.5999999999</v>
      </c>
      <c r="K21" s="1">
        <f t="shared" si="1"/>
        <v>1020711.7999999999</v>
      </c>
      <c r="L21" s="1">
        <f t="shared" si="2"/>
        <v>540716310</v>
      </c>
      <c r="M21" s="1">
        <f t="shared" si="3"/>
        <v>469771910</v>
      </c>
      <c r="O21" s="1">
        <f t="shared" si="4"/>
        <v>0.86879552421860551</v>
      </c>
      <c r="P21" s="1">
        <f t="shared" si="5"/>
        <v>0.92131765585992598</v>
      </c>
      <c r="Q21" s="1">
        <f t="shared" si="6"/>
        <v>-0.14064748149781992</v>
      </c>
      <c r="R21" s="1">
        <f t="shared" si="7"/>
        <v>-8.195039897845327E-2</v>
      </c>
      <c r="S21" s="1">
        <f t="shared" si="8"/>
        <v>-5.8697082519366645E-2</v>
      </c>
      <c r="U21" s="1">
        <f t="shared" si="9"/>
        <v>2128594.4</v>
      </c>
      <c r="V21" s="1">
        <f t="shared" si="10"/>
        <v>1010488220</v>
      </c>
      <c r="W21" s="1">
        <f t="shared" si="11"/>
        <v>8.8909357150062434</v>
      </c>
      <c r="Y21" s="1">
        <f t="shared" si="12"/>
        <v>-6.6019015771643591E-3</v>
      </c>
    </row>
    <row r="22" spans="1:28" x14ac:dyDescent="0.2">
      <c r="A22" s="5" t="s">
        <v>22</v>
      </c>
      <c r="B22" s="1">
        <v>0</v>
      </c>
      <c r="C22" s="2">
        <v>3</v>
      </c>
      <c r="D22" s="8"/>
      <c r="E22" s="6">
        <v>268908.78000000003</v>
      </c>
      <c r="F22" s="6">
        <v>249223.91</v>
      </c>
      <c r="G22" s="6">
        <v>1146491.33</v>
      </c>
      <c r="H22" s="1">
        <v>972256.9</v>
      </c>
      <c r="J22" s="1">
        <f t="shared" si="0"/>
        <v>1344543.9000000001</v>
      </c>
      <c r="K22" s="1">
        <f t="shared" si="1"/>
        <v>1246119.55</v>
      </c>
      <c r="L22" s="1">
        <f t="shared" si="2"/>
        <v>573245665</v>
      </c>
      <c r="M22" s="1">
        <f t="shared" si="3"/>
        <v>486128450</v>
      </c>
      <c r="O22" s="1">
        <f t="shared" si="4"/>
        <v>0.84802813118525722</v>
      </c>
      <c r="P22" s="1">
        <f t="shared" si="5"/>
        <v>0.92679722097582673</v>
      </c>
      <c r="Q22" s="1">
        <f t="shared" si="6"/>
        <v>-0.16484147017294429</v>
      </c>
      <c r="R22" s="1">
        <f t="shared" si="7"/>
        <v>-7.6020484943919955E-2</v>
      </c>
      <c r="S22" s="1">
        <f t="shared" si="8"/>
        <v>-8.8820985229024332E-2</v>
      </c>
      <c r="U22" s="1">
        <f t="shared" si="9"/>
        <v>2590663.4500000002</v>
      </c>
      <c r="V22" s="1">
        <f t="shared" si="10"/>
        <v>1059374115</v>
      </c>
      <c r="W22" s="1">
        <f t="shared" si="11"/>
        <v>8.6756748387877209</v>
      </c>
      <c r="Y22" s="1">
        <f t="shared" si="12"/>
        <v>-1.0237933864454925E-2</v>
      </c>
      <c r="Z22" s="1">
        <f>AVERAGE(Y20:Y22)</f>
        <v>-9.4403531079013184E-3</v>
      </c>
      <c r="AA22">
        <f t="shared" ref="AA22" si="18">Z22-Z$4</f>
        <v>-5.4663981941088661E-3</v>
      </c>
      <c r="AB22" s="1">
        <f>_xlfn.STDEV.S(Y20:Y22)</f>
        <v>2.5355567113045769E-3</v>
      </c>
    </row>
    <row r="23" spans="1:28" x14ac:dyDescent="0.2">
      <c r="A23" s="5" t="s">
        <v>23</v>
      </c>
      <c r="B23" s="1">
        <v>0</v>
      </c>
      <c r="C23" s="2">
        <v>1</v>
      </c>
      <c r="D23" s="5"/>
      <c r="E23" s="6">
        <v>198211.58</v>
      </c>
      <c r="F23" s="6">
        <v>174091.77</v>
      </c>
      <c r="G23" s="6">
        <v>1063093.26</v>
      </c>
      <c r="H23" s="1">
        <v>888999.45</v>
      </c>
      <c r="J23" s="1">
        <f t="shared" si="0"/>
        <v>991057.89999999991</v>
      </c>
      <c r="K23" s="1">
        <f t="shared" si="1"/>
        <v>870458.85</v>
      </c>
      <c r="L23" s="1">
        <f t="shared" si="2"/>
        <v>531546630</v>
      </c>
      <c r="M23" s="1">
        <f t="shared" si="3"/>
        <v>444499725</v>
      </c>
      <c r="O23" s="1">
        <f t="shared" si="4"/>
        <v>0.83623844064254527</v>
      </c>
      <c r="P23" s="1">
        <f t="shared" si="5"/>
        <v>0.8783128109871281</v>
      </c>
      <c r="Q23" s="1">
        <f t="shared" si="6"/>
        <v>-0.17884149048420958</v>
      </c>
      <c r="R23" s="1">
        <f t="shared" si="7"/>
        <v>-0.12975247204779616</v>
      </c>
      <c r="S23" s="1">
        <f t="shared" si="8"/>
        <v>-4.9089018436413417E-2</v>
      </c>
      <c r="U23" s="1">
        <f t="shared" si="9"/>
        <v>1861516.75</v>
      </c>
      <c r="V23" s="1">
        <f t="shared" si="10"/>
        <v>976046355</v>
      </c>
      <c r="W23" s="1">
        <f t="shared" si="11"/>
        <v>9.0343272588855061</v>
      </c>
      <c r="Y23" s="1">
        <f t="shared" si="12"/>
        <v>-5.4336108300851111E-3</v>
      </c>
    </row>
    <row r="24" spans="1:28" x14ac:dyDescent="0.2">
      <c r="A24" s="5" t="s">
        <v>23</v>
      </c>
      <c r="B24" s="1">
        <v>0</v>
      </c>
      <c r="C24" s="2">
        <v>2</v>
      </c>
      <c r="D24" s="7"/>
      <c r="E24" s="6">
        <v>223645.19</v>
      </c>
      <c r="F24" s="6">
        <v>218033.51</v>
      </c>
      <c r="G24" s="6">
        <v>1019379.52</v>
      </c>
      <c r="H24" s="6">
        <v>924171.08</v>
      </c>
      <c r="J24" s="1">
        <f t="shared" si="0"/>
        <v>1118225.95</v>
      </c>
      <c r="K24" s="1">
        <f t="shared" si="1"/>
        <v>1090167.55</v>
      </c>
      <c r="L24" s="1">
        <f t="shared" si="2"/>
        <v>509689760</v>
      </c>
      <c r="M24" s="1">
        <f t="shared" si="3"/>
        <v>462085540</v>
      </c>
      <c r="O24" s="1">
        <f t="shared" si="4"/>
        <v>0.90660157661397789</v>
      </c>
      <c r="P24" s="1">
        <f t="shared" si="5"/>
        <v>0.9749081122647888</v>
      </c>
      <c r="Q24" s="1">
        <f t="shared" si="6"/>
        <v>-9.8052201436554062E-2</v>
      </c>
      <c r="R24" s="1">
        <f t="shared" si="7"/>
        <v>-2.5412056256504608E-2</v>
      </c>
      <c r="S24" s="1">
        <f t="shared" si="8"/>
        <v>-7.2640145180049451E-2</v>
      </c>
      <c r="U24" s="1">
        <f t="shared" si="9"/>
        <v>2208393.5</v>
      </c>
      <c r="V24" s="1">
        <f t="shared" si="10"/>
        <v>971775300</v>
      </c>
      <c r="W24" s="1">
        <f t="shared" si="11"/>
        <v>8.7814816931999573</v>
      </c>
      <c r="Y24" s="1">
        <f t="shared" si="12"/>
        <v>-8.2719690956366953E-3</v>
      </c>
    </row>
    <row r="25" spans="1:28" x14ac:dyDescent="0.2">
      <c r="A25" s="5" t="s">
        <v>23</v>
      </c>
      <c r="B25" s="1">
        <v>0</v>
      </c>
      <c r="C25" s="2">
        <v>3</v>
      </c>
      <c r="D25" s="8"/>
      <c r="E25" s="6">
        <v>284104.52</v>
      </c>
      <c r="F25" s="6">
        <v>268028.40999999997</v>
      </c>
      <c r="G25" s="6">
        <v>1099822.6299999999</v>
      </c>
      <c r="H25" s="1">
        <v>960687.32</v>
      </c>
      <c r="J25" s="1">
        <f t="shared" si="0"/>
        <v>1420522.6</v>
      </c>
      <c r="K25" s="1">
        <f t="shared" si="1"/>
        <v>1340142.0499999998</v>
      </c>
      <c r="L25" s="1">
        <f t="shared" si="2"/>
        <v>549911315</v>
      </c>
      <c r="M25" s="1">
        <f t="shared" si="3"/>
        <v>480343660</v>
      </c>
      <c r="O25" s="1">
        <f t="shared" si="4"/>
        <v>0.87349295585961895</v>
      </c>
      <c r="P25" s="1">
        <f t="shared" si="5"/>
        <v>0.94341480381938292</v>
      </c>
      <c r="Q25" s="1">
        <f t="shared" si="6"/>
        <v>-0.1352552137111559</v>
      </c>
      <c r="R25" s="1">
        <f t="shared" si="7"/>
        <v>-5.8249216269315722E-2</v>
      </c>
      <c r="S25" s="1">
        <f t="shared" si="8"/>
        <v>-7.7005997441840168E-2</v>
      </c>
      <c r="U25" s="1">
        <f t="shared" si="9"/>
        <v>2760664.65</v>
      </c>
      <c r="V25" s="1">
        <f t="shared" si="10"/>
        <v>1030254975</v>
      </c>
      <c r="W25" s="1">
        <f t="shared" si="11"/>
        <v>8.5437700668321579</v>
      </c>
      <c r="Y25" s="1">
        <f t="shared" si="12"/>
        <v>-9.0131167903014855E-3</v>
      </c>
      <c r="Z25" s="1">
        <f>AVERAGE(Y23:Y25)</f>
        <v>-7.5728989053410979E-3</v>
      </c>
      <c r="AA25">
        <f t="shared" ref="AA25" si="19">Z25-Z$4</f>
        <v>-3.5989439915486456E-3</v>
      </c>
      <c r="AB25" s="1">
        <f>_xlfn.STDEV.S(Y23:Y25)</f>
        <v>1.8893755788688706E-3</v>
      </c>
    </row>
    <row r="26" spans="1:28" x14ac:dyDescent="0.2">
      <c r="A26" s="5" t="s">
        <v>16</v>
      </c>
      <c r="B26" s="1">
        <v>5.0000000000000001E-3</v>
      </c>
      <c r="C26" s="2">
        <v>1</v>
      </c>
      <c r="D26" s="5"/>
      <c r="E26" s="6">
        <v>197178.33</v>
      </c>
      <c r="F26" s="6">
        <v>172378.66</v>
      </c>
      <c r="G26" s="6">
        <v>594213.43999999994</v>
      </c>
      <c r="H26" s="1">
        <v>577210.39</v>
      </c>
      <c r="J26" s="1">
        <f t="shared" si="0"/>
        <v>985891.64999999991</v>
      </c>
      <c r="K26" s="1">
        <f t="shared" si="1"/>
        <v>861893.3</v>
      </c>
      <c r="L26" s="1">
        <f t="shared" si="2"/>
        <v>297106720</v>
      </c>
      <c r="M26" s="1">
        <f t="shared" si="3"/>
        <v>288605195</v>
      </c>
      <c r="O26" s="1">
        <f t="shared" si="4"/>
        <v>0.97138561860869388</v>
      </c>
      <c r="P26" s="1">
        <f t="shared" si="5"/>
        <v>0.87422720336458892</v>
      </c>
      <c r="Q26" s="1">
        <f t="shared" si="6"/>
        <v>-2.9031753988923784E-2</v>
      </c>
      <c r="R26" s="1">
        <f t="shared" si="7"/>
        <v>-0.13441497902679569</v>
      </c>
      <c r="S26" s="1">
        <f t="shared" si="8"/>
        <v>0.10538322503787191</v>
      </c>
      <c r="U26" s="1">
        <f t="shared" si="9"/>
        <v>1847784.95</v>
      </c>
      <c r="V26" s="1">
        <f t="shared" si="10"/>
        <v>585711915</v>
      </c>
      <c r="W26" s="1">
        <f t="shared" si="11"/>
        <v>8.3082505709902517</v>
      </c>
      <c r="Y26" s="1">
        <f t="shared" si="12"/>
        <v>1.2684165473515731E-2</v>
      </c>
    </row>
    <row r="27" spans="1:28" x14ac:dyDescent="0.2">
      <c r="A27" s="5" t="s">
        <v>16</v>
      </c>
      <c r="B27" s="1">
        <v>5.0000000000000001E-3</v>
      </c>
      <c r="C27" s="2">
        <v>2</v>
      </c>
      <c r="D27" s="7"/>
      <c r="E27" s="6">
        <v>209212.71</v>
      </c>
      <c r="F27" s="6">
        <v>199149.41</v>
      </c>
      <c r="G27" s="6">
        <v>688447.39</v>
      </c>
      <c r="H27" s="6">
        <v>754130.8</v>
      </c>
      <c r="J27" s="1">
        <f t="shared" si="0"/>
        <v>1046063.5499999999</v>
      </c>
      <c r="K27" s="1">
        <f t="shared" si="1"/>
        <v>995747.05</v>
      </c>
      <c r="L27" s="1">
        <f t="shared" si="2"/>
        <v>344223695</v>
      </c>
      <c r="M27" s="1">
        <f t="shared" si="3"/>
        <v>377065400</v>
      </c>
      <c r="O27" s="1">
        <f t="shared" si="4"/>
        <v>1.0954080311060514</v>
      </c>
      <c r="P27" s="1">
        <f t="shared" si="5"/>
        <v>0.95189919388740785</v>
      </c>
      <c r="Q27" s="1">
        <f t="shared" si="6"/>
        <v>9.1126925005799497E-2</v>
      </c>
      <c r="R27" s="1">
        <f t="shared" si="7"/>
        <v>-4.9296138571114985E-2</v>
      </c>
      <c r="S27" s="1">
        <f t="shared" si="8"/>
        <v>0.14042306357691448</v>
      </c>
      <c r="U27" s="1">
        <f t="shared" si="9"/>
        <v>2041810.6</v>
      </c>
      <c r="V27" s="1">
        <f t="shared" si="10"/>
        <v>721289095</v>
      </c>
      <c r="W27" s="1">
        <f t="shared" si="11"/>
        <v>8.464584755120347</v>
      </c>
      <c r="Y27" s="1">
        <f t="shared" si="12"/>
        <v>1.6589480481245176E-2</v>
      </c>
    </row>
    <row r="28" spans="1:28" x14ac:dyDescent="0.2">
      <c r="A28" s="5" t="s">
        <v>16</v>
      </c>
      <c r="B28" s="1">
        <v>5.0000000000000001E-3</v>
      </c>
      <c r="C28" s="2">
        <v>3</v>
      </c>
      <c r="D28" s="8"/>
      <c r="E28" s="6">
        <v>274816.09999999998</v>
      </c>
      <c r="F28" s="6">
        <v>282924.07</v>
      </c>
      <c r="G28" s="6">
        <v>620731.93000000005</v>
      </c>
      <c r="H28" s="1">
        <v>682216.67</v>
      </c>
      <c r="J28" s="1">
        <f t="shared" si="0"/>
        <v>1374080.5</v>
      </c>
      <c r="K28" s="1">
        <f t="shared" si="1"/>
        <v>1414620.35</v>
      </c>
      <c r="L28" s="1">
        <f t="shared" ref="L28:L56" si="20">G28*500</f>
        <v>310365965</v>
      </c>
      <c r="M28" s="1">
        <f t="shared" ref="M28:M56" si="21">H28*500</f>
        <v>341108335</v>
      </c>
      <c r="O28" s="1">
        <f t="shared" ref="O28:O56" si="22">M28/L28</f>
        <v>1.0990520014009912</v>
      </c>
      <c r="P28" s="1">
        <f t="shared" ref="P28:P56" si="23">K28/J28</f>
        <v>1.0295032569052542</v>
      </c>
      <c r="Q28" s="1">
        <f t="shared" ref="Q28:Q56" si="24">LN(O28)</f>
        <v>9.4447991318440158E-2</v>
      </c>
      <c r="R28" s="1">
        <f t="shared" ref="R28:R56" si="25">LN(P28)</f>
        <v>2.9076411060357413E-2</v>
      </c>
      <c r="S28" s="1">
        <f t="shared" ref="S28:S56" si="26">Q28-R28</f>
        <v>6.5371580258082748E-2</v>
      </c>
      <c r="U28" s="1">
        <f t="shared" ref="U28:U56" si="27">J28+K28</f>
        <v>2788700.85</v>
      </c>
      <c r="V28" s="1">
        <f t="shared" ref="V28:V56" si="28">L28+M28</f>
        <v>651474300</v>
      </c>
      <c r="W28" s="1">
        <f t="shared" ref="W28:W56" si="29">LN(V28/U28)/LN(2)</f>
        <v>7.8679712752009996</v>
      </c>
      <c r="Y28" s="1">
        <f t="shared" ref="Y28:Y56" si="30">S28/W28</f>
        <v>8.3085687493708767E-3</v>
      </c>
      <c r="Z28" s="1">
        <f>AVERAGE(Y26:Y28)</f>
        <v>1.2527404901377262E-2</v>
      </c>
      <c r="AA28">
        <f>Z28-Z$28</f>
        <v>0</v>
      </c>
      <c r="AB28" s="1">
        <f>_xlfn.STDEV.S(Y26:Y28)</f>
        <v>4.1426809176554093E-3</v>
      </c>
    </row>
    <row r="29" spans="1:28" x14ac:dyDescent="0.2">
      <c r="A29" s="5" t="s">
        <v>17</v>
      </c>
      <c r="B29" s="1">
        <v>5.0000000000000001E-3</v>
      </c>
      <c r="C29" s="2">
        <v>1</v>
      </c>
      <c r="D29" s="5"/>
      <c r="E29" s="6">
        <v>177259.6</v>
      </c>
      <c r="F29" s="6">
        <v>175034.07</v>
      </c>
      <c r="G29" s="6">
        <v>425234.47</v>
      </c>
      <c r="H29" s="1">
        <v>485356.57</v>
      </c>
      <c r="J29" s="1">
        <f t="shared" si="0"/>
        <v>886298</v>
      </c>
      <c r="K29" s="1">
        <f t="shared" si="1"/>
        <v>875170.35000000009</v>
      </c>
      <c r="L29" s="1">
        <f t="shared" si="20"/>
        <v>212617235</v>
      </c>
      <c r="M29" s="1">
        <f t="shared" si="21"/>
        <v>242678285</v>
      </c>
      <c r="O29" s="1">
        <f t="shared" si="22"/>
        <v>1.1413857630121096</v>
      </c>
      <c r="P29" s="1">
        <f t="shared" si="23"/>
        <v>0.98744479847635902</v>
      </c>
      <c r="Q29" s="1">
        <f t="shared" si="24"/>
        <v>0.13224310577485823</v>
      </c>
      <c r="R29" s="1">
        <f t="shared" si="25"/>
        <v>-1.2634684046443627E-2</v>
      </c>
      <c r="S29" s="1">
        <f t="shared" si="26"/>
        <v>0.14487778982130187</v>
      </c>
      <c r="U29" s="1">
        <f t="shared" si="27"/>
        <v>1761468.35</v>
      </c>
      <c r="V29" s="1">
        <f t="shared" si="28"/>
        <v>455295520</v>
      </c>
      <c r="W29" s="1">
        <f t="shared" si="29"/>
        <v>8.0138809006513121</v>
      </c>
      <c r="Y29" s="1">
        <f t="shared" si="30"/>
        <v>1.807835574515803E-2</v>
      </c>
    </row>
    <row r="30" spans="1:28" x14ac:dyDescent="0.2">
      <c r="A30" s="5" t="s">
        <v>17</v>
      </c>
      <c r="B30" s="1">
        <v>5.0000000000000001E-3</v>
      </c>
      <c r="C30" s="2">
        <v>2</v>
      </c>
      <c r="D30" s="7"/>
      <c r="E30" s="6">
        <v>230663.07</v>
      </c>
      <c r="F30" s="6">
        <v>220210.68</v>
      </c>
      <c r="G30" s="6">
        <v>529393.37</v>
      </c>
      <c r="H30" s="6">
        <v>553679.38</v>
      </c>
      <c r="J30" s="1">
        <f t="shared" si="0"/>
        <v>1153315.3500000001</v>
      </c>
      <c r="K30" s="1">
        <f t="shared" si="1"/>
        <v>1101053.3999999999</v>
      </c>
      <c r="L30" s="1">
        <f t="shared" si="20"/>
        <v>264696685</v>
      </c>
      <c r="M30" s="1">
        <f t="shared" si="21"/>
        <v>276839690</v>
      </c>
      <c r="O30" s="1">
        <f t="shared" si="22"/>
        <v>1.0458751684026568</v>
      </c>
      <c r="P30" s="1">
        <f t="shared" si="23"/>
        <v>0.95468546395398257</v>
      </c>
      <c r="Q30" s="1">
        <f t="shared" si="24"/>
        <v>4.4854016649658421E-2</v>
      </c>
      <c r="R30" s="1">
        <f t="shared" si="25"/>
        <v>-4.6373349867622503E-2</v>
      </c>
      <c r="S30" s="1">
        <f t="shared" si="26"/>
        <v>9.1227366517280917E-2</v>
      </c>
      <c r="U30" s="1">
        <f t="shared" si="27"/>
        <v>2254368.75</v>
      </c>
      <c r="V30" s="1">
        <f t="shared" si="28"/>
        <v>541536375</v>
      </c>
      <c r="W30" s="1">
        <f t="shared" si="29"/>
        <v>7.90819091839517</v>
      </c>
      <c r="Y30" s="1">
        <f t="shared" si="30"/>
        <v>1.1535807298870059E-2</v>
      </c>
    </row>
    <row r="31" spans="1:28" x14ac:dyDescent="0.2">
      <c r="A31" s="5" t="s">
        <v>17</v>
      </c>
      <c r="B31" s="1">
        <v>5.0000000000000001E-3</v>
      </c>
      <c r="C31" s="2">
        <v>3</v>
      </c>
      <c r="D31" s="8"/>
      <c r="E31" s="6">
        <v>273755.98</v>
      </c>
      <c r="F31" s="6">
        <v>266863.83</v>
      </c>
      <c r="G31" s="6">
        <v>673822.51</v>
      </c>
      <c r="H31" s="1">
        <v>702210.88</v>
      </c>
      <c r="J31" s="1">
        <f t="shared" si="0"/>
        <v>1368779.9</v>
      </c>
      <c r="K31" s="1">
        <f t="shared" si="1"/>
        <v>1334319.1500000001</v>
      </c>
      <c r="L31" s="1">
        <f t="shared" si="20"/>
        <v>336911255</v>
      </c>
      <c r="M31" s="1">
        <f t="shared" si="21"/>
        <v>351105440</v>
      </c>
      <c r="O31" s="1">
        <f t="shared" si="22"/>
        <v>1.0421303378541034</v>
      </c>
      <c r="P31" s="1">
        <f t="shared" si="23"/>
        <v>0.97482374631597102</v>
      </c>
      <c r="Q31" s="1">
        <f t="shared" si="24"/>
        <v>4.1267019821743883E-2</v>
      </c>
      <c r="R31" s="1">
        <f t="shared" si="25"/>
        <v>-2.5498597334960228E-2</v>
      </c>
      <c r="S31" s="1">
        <f t="shared" si="26"/>
        <v>6.6765617156704107E-2</v>
      </c>
      <c r="U31" s="1">
        <f t="shared" si="27"/>
        <v>2703099.05</v>
      </c>
      <c r="V31" s="1">
        <f t="shared" si="28"/>
        <v>688016695</v>
      </c>
      <c r="W31" s="1">
        <f t="shared" si="29"/>
        <v>7.9916853850005829</v>
      </c>
      <c r="Y31" s="1">
        <f t="shared" si="30"/>
        <v>8.3543850815267339E-3</v>
      </c>
      <c r="Z31" s="1">
        <f>AVERAGE(Y29:Y31)</f>
        <v>1.2656182708518274E-2</v>
      </c>
      <c r="AA31">
        <f t="shared" ref="AA31" si="31">Z31-Z$28</f>
        <v>1.2877780714101207E-4</v>
      </c>
      <c r="AB31" s="1">
        <f>_xlfn.STDEV.S(Y29:Y31)</f>
        <v>4.9578556010334554E-3</v>
      </c>
    </row>
    <row r="32" spans="1:28" x14ac:dyDescent="0.2">
      <c r="A32" s="5" t="s">
        <v>20</v>
      </c>
      <c r="B32" s="1">
        <v>5.0000000000000001E-3</v>
      </c>
      <c r="C32" s="2">
        <v>1</v>
      </c>
      <c r="D32" s="5"/>
      <c r="E32" s="6">
        <v>195639.59</v>
      </c>
      <c r="F32" s="6">
        <v>183489.55</v>
      </c>
      <c r="G32" s="6">
        <v>430358.67</v>
      </c>
      <c r="H32" s="1">
        <v>716226.38</v>
      </c>
      <c r="J32" s="1">
        <f t="shared" si="0"/>
        <v>978197.95</v>
      </c>
      <c r="K32" s="1">
        <f t="shared" si="1"/>
        <v>917447.75</v>
      </c>
      <c r="L32" s="1">
        <f t="shared" si="20"/>
        <v>215179335</v>
      </c>
      <c r="M32" s="1">
        <f t="shared" si="21"/>
        <v>358113190</v>
      </c>
      <c r="O32" s="1">
        <f t="shared" si="22"/>
        <v>1.6642545623630634</v>
      </c>
      <c r="P32" s="1">
        <f t="shared" si="23"/>
        <v>0.93789580115149496</v>
      </c>
      <c r="Q32" s="1">
        <f t="shared" si="24"/>
        <v>0.50937731288777599</v>
      </c>
      <c r="R32" s="1">
        <f t="shared" si="25"/>
        <v>-6.4116422338876516E-2</v>
      </c>
      <c r="S32" s="1">
        <f t="shared" si="26"/>
        <v>0.57349373522665248</v>
      </c>
      <c r="U32" s="1">
        <f t="shared" si="27"/>
        <v>1895645.7</v>
      </c>
      <c r="V32" s="1">
        <f t="shared" si="28"/>
        <v>573292525</v>
      </c>
      <c r="W32" s="1">
        <f t="shared" si="29"/>
        <v>8.2404383112169555</v>
      </c>
      <c r="Y32" s="1">
        <f t="shared" si="30"/>
        <v>6.9595052297886609E-2</v>
      </c>
    </row>
    <row r="33" spans="1:28" x14ac:dyDescent="0.2">
      <c r="A33" s="5" t="s">
        <v>20</v>
      </c>
      <c r="B33" s="1">
        <v>5.0000000000000001E-3</v>
      </c>
      <c r="C33" s="2">
        <v>2</v>
      </c>
      <c r="D33" s="7"/>
      <c r="E33" s="6">
        <v>222923.68</v>
      </c>
      <c r="F33" s="6">
        <v>217231.84</v>
      </c>
      <c r="G33" s="6">
        <v>488665.28</v>
      </c>
      <c r="H33" s="6">
        <v>755667.36</v>
      </c>
      <c r="J33" s="1">
        <f t="shared" si="0"/>
        <v>1114618.3999999999</v>
      </c>
      <c r="K33" s="1">
        <f t="shared" si="1"/>
        <v>1086159.2</v>
      </c>
      <c r="L33" s="1">
        <f t="shared" si="20"/>
        <v>244332640</v>
      </c>
      <c r="M33" s="1">
        <f t="shared" si="21"/>
        <v>377833680</v>
      </c>
      <c r="O33" s="1">
        <f t="shared" si="22"/>
        <v>1.5463905272746203</v>
      </c>
      <c r="P33" s="1">
        <f t="shared" si="23"/>
        <v>0.97446731545074083</v>
      </c>
      <c r="Q33" s="1">
        <f t="shared" si="24"/>
        <v>0.43592352323014683</v>
      </c>
      <c r="R33" s="1">
        <f t="shared" si="25"/>
        <v>-2.5864300411523378E-2</v>
      </c>
      <c r="S33" s="1">
        <f t="shared" si="26"/>
        <v>0.4617878236416702</v>
      </c>
      <c r="U33" s="1">
        <f t="shared" si="27"/>
        <v>2200777.5999999996</v>
      </c>
      <c r="V33" s="1">
        <f t="shared" si="28"/>
        <v>622166320</v>
      </c>
      <c r="W33" s="1">
        <f t="shared" si="29"/>
        <v>8.1431431279496387</v>
      </c>
      <c r="Y33" s="1">
        <f t="shared" si="30"/>
        <v>5.6708793691305742E-2</v>
      </c>
    </row>
    <row r="34" spans="1:28" x14ac:dyDescent="0.2">
      <c r="A34" s="5" t="s">
        <v>20</v>
      </c>
      <c r="B34" s="1">
        <v>5.0000000000000001E-3</v>
      </c>
      <c r="C34" s="2">
        <v>3</v>
      </c>
      <c r="D34" s="8"/>
      <c r="E34" s="6">
        <v>271370.88</v>
      </c>
      <c r="F34" s="6">
        <v>267938.87</v>
      </c>
      <c r="G34" s="6">
        <v>645886.05000000005</v>
      </c>
      <c r="H34" s="1">
        <v>1035963.5</v>
      </c>
      <c r="J34" s="1">
        <f t="shared" ref="J34:J65" si="32">E34*5</f>
        <v>1356854.4</v>
      </c>
      <c r="K34" s="1">
        <f t="shared" ref="K34:K65" si="33">F34*5</f>
        <v>1339694.3500000001</v>
      </c>
      <c r="L34" s="1">
        <f t="shared" si="20"/>
        <v>322943025</v>
      </c>
      <c r="M34" s="1">
        <f t="shared" si="21"/>
        <v>517981750</v>
      </c>
      <c r="O34" s="1">
        <f t="shared" si="22"/>
        <v>1.6039415931029939</v>
      </c>
      <c r="P34" s="1">
        <f t="shared" si="23"/>
        <v>0.9873530645587324</v>
      </c>
      <c r="Q34" s="1">
        <f t="shared" si="24"/>
        <v>0.47246409550390805</v>
      </c>
      <c r="R34" s="1">
        <f t="shared" si="25"/>
        <v>-1.2727588661553569E-2</v>
      </c>
      <c r="S34" s="1">
        <f t="shared" si="26"/>
        <v>0.4851916841654616</v>
      </c>
      <c r="U34" s="1">
        <f t="shared" si="27"/>
        <v>2696548.75</v>
      </c>
      <c r="V34" s="1">
        <f t="shared" si="28"/>
        <v>840924775</v>
      </c>
      <c r="W34" s="1">
        <f t="shared" si="29"/>
        <v>8.2847188235311311</v>
      </c>
      <c r="Y34" s="1">
        <f t="shared" si="30"/>
        <v>5.8564653128283496E-2</v>
      </c>
      <c r="Z34" s="1">
        <f>AVERAGE(Y32:Y34)</f>
        <v>6.1622833039158616E-2</v>
      </c>
      <c r="AA34">
        <f t="shared" ref="AA34" si="34">Z34-Z$28</f>
        <v>4.9095428137781352E-2</v>
      </c>
      <c r="AB34" s="1">
        <f>_xlfn.STDEV.S(Y32:Y34)</f>
        <v>6.9662230436858671E-3</v>
      </c>
    </row>
    <row r="35" spans="1:28" x14ac:dyDescent="0.2">
      <c r="A35" s="5" t="s">
        <v>18</v>
      </c>
      <c r="B35" s="1">
        <v>5.0000000000000001E-3</v>
      </c>
      <c r="C35" s="2">
        <v>1</v>
      </c>
      <c r="D35" s="5"/>
      <c r="E35" s="6">
        <v>192397.16</v>
      </c>
      <c r="F35" s="6">
        <v>187986.22</v>
      </c>
      <c r="G35" s="6">
        <v>477917.85</v>
      </c>
      <c r="H35" s="1">
        <v>699178.16</v>
      </c>
      <c r="J35" s="1">
        <f t="shared" si="32"/>
        <v>961985.8</v>
      </c>
      <c r="K35" s="1">
        <f t="shared" si="33"/>
        <v>939931.1</v>
      </c>
      <c r="L35" s="1">
        <f t="shared" si="20"/>
        <v>238958925</v>
      </c>
      <c r="M35" s="1">
        <f t="shared" si="21"/>
        <v>349589080</v>
      </c>
      <c r="O35" s="1">
        <f t="shared" si="22"/>
        <v>1.4629672442659341</v>
      </c>
      <c r="P35" s="1">
        <f t="shared" si="23"/>
        <v>0.97707377801210782</v>
      </c>
      <c r="Q35" s="1">
        <f t="shared" si="24"/>
        <v>0.38046673235872375</v>
      </c>
      <c r="R35" s="1">
        <f t="shared" si="25"/>
        <v>-2.3193114936713419E-2</v>
      </c>
      <c r="S35" s="1">
        <f t="shared" si="26"/>
        <v>0.40365984729543719</v>
      </c>
      <c r="U35" s="1">
        <f t="shared" si="27"/>
        <v>1901916.9</v>
      </c>
      <c r="V35" s="1">
        <f t="shared" si="28"/>
        <v>588548005</v>
      </c>
      <c r="W35" s="1">
        <f t="shared" si="29"/>
        <v>8.2735620712133517</v>
      </c>
      <c r="Y35" s="1">
        <f t="shared" si="30"/>
        <v>4.8789124179041646E-2</v>
      </c>
    </row>
    <row r="36" spans="1:28" x14ac:dyDescent="0.2">
      <c r="A36" s="5" t="s">
        <v>18</v>
      </c>
      <c r="B36" s="1">
        <v>5.0000000000000001E-3</v>
      </c>
      <c r="C36" s="2">
        <v>2</v>
      </c>
      <c r="D36" s="7"/>
      <c r="E36" s="6">
        <v>225088.18</v>
      </c>
      <c r="F36" s="6">
        <v>212421.84</v>
      </c>
      <c r="G36" s="6">
        <v>475746.15</v>
      </c>
      <c r="H36" s="6">
        <v>731999.33</v>
      </c>
      <c r="J36" s="1">
        <f t="shared" si="32"/>
        <v>1125440.8999999999</v>
      </c>
      <c r="K36" s="1">
        <f t="shared" si="33"/>
        <v>1062109.2</v>
      </c>
      <c r="L36" s="1">
        <f t="shared" si="20"/>
        <v>237873075</v>
      </c>
      <c r="M36" s="1">
        <f t="shared" si="21"/>
        <v>365999665</v>
      </c>
      <c r="O36" s="1">
        <f t="shared" si="22"/>
        <v>1.53863426955741</v>
      </c>
      <c r="P36" s="1">
        <f t="shared" si="23"/>
        <v>0.94372720948741073</v>
      </c>
      <c r="Q36" s="1">
        <f t="shared" si="24"/>
        <v>0.43089518500238083</v>
      </c>
      <c r="R36" s="1">
        <f t="shared" si="25"/>
        <v>-5.7918127598003473E-2</v>
      </c>
      <c r="S36" s="1">
        <f t="shared" si="26"/>
        <v>0.4888133126003843</v>
      </c>
      <c r="U36" s="1">
        <f t="shared" si="27"/>
        <v>2187550.0999999996</v>
      </c>
      <c r="V36" s="1">
        <f t="shared" si="28"/>
        <v>603872740</v>
      </c>
      <c r="W36" s="1">
        <f t="shared" si="29"/>
        <v>8.1087846797359919</v>
      </c>
      <c r="Y36" s="1">
        <f t="shared" si="30"/>
        <v>6.028194506409057E-2</v>
      </c>
    </row>
    <row r="37" spans="1:28" x14ac:dyDescent="0.2">
      <c r="A37" s="5" t="s">
        <v>18</v>
      </c>
      <c r="B37" s="1">
        <v>5.0000000000000001E-3</v>
      </c>
      <c r="C37" s="2">
        <v>3</v>
      </c>
      <c r="D37" s="8"/>
      <c r="E37" s="6">
        <v>264264.28000000003</v>
      </c>
      <c r="F37" s="6">
        <v>268048.55</v>
      </c>
      <c r="G37" s="6">
        <v>568846.06999999995</v>
      </c>
      <c r="H37" s="1">
        <v>942997.62</v>
      </c>
      <c r="J37" s="1">
        <f t="shared" si="32"/>
        <v>1321321.4000000001</v>
      </c>
      <c r="K37" s="1">
        <f t="shared" si="33"/>
        <v>1340242.75</v>
      </c>
      <c r="L37" s="1">
        <f t="shared" si="20"/>
        <v>284423035</v>
      </c>
      <c r="M37" s="1">
        <f t="shared" si="21"/>
        <v>471498810</v>
      </c>
      <c r="O37" s="1">
        <f t="shared" si="22"/>
        <v>1.6577377778139524</v>
      </c>
      <c r="P37" s="1">
        <f t="shared" si="23"/>
        <v>1.0143200208518532</v>
      </c>
      <c r="Q37" s="1">
        <f t="shared" si="24"/>
        <v>0.50545388848378858</v>
      </c>
      <c r="R37" s="1">
        <f t="shared" si="25"/>
        <v>1.4218457795025558E-2</v>
      </c>
      <c r="S37" s="1">
        <f t="shared" si="26"/>
        <v>0.49123543068876302</v>
      </c>
      <c r="U37" s="1">
        <f t="shared" si="27"/>
        <v>2661564.1500000004</v>
      </c>
      <c r="V37" s="1">
        <f t="shared" si="28"/>
        <v>755921845</v>
      </c>
      <c r="W37" s="1">
        <f t="shared" si="29"/>
        <v>8.149818932182253</v>
      </c>
      <c r="Y37" s="1">
        <f t="shared" si="30"/>
        <v>6.0275625112228885E-2</v>
      </c>
      <c r="Z37" s="1">
        <f>AVERAGE(Y35:Y37)</f>
        <v>5.6448898118453696E-2</v>
      </c>
      <c r="AA37">
        <f t="shared" ref="AA37" si="35">Z37-Z$28</f>
        <v>4.3921493217076432E-2</v>
      </c>
      <c r="AB37" s="1">
        <f>_xlfn.STDEV.S(Y35:Y37)</f>
        <v>6.6335595714231681E-3</v>
      </c>
    </row>
    <row r="38" spans="1:28" x14ac:dyDescent="0.2">
      <c r="A38" s="5" t="s">
        <v>19</v>
      </c>
      <c r="B38" s="1">
        <v>5.0000000000000001E-3</v>
      </c>
      <c r="C38" s="2">
        <v>1</v>
      </c>
      <c r="D38" s="5"/>
      <c r="E38" s="6">
        <v>195680.48</v>
      </c>
      <c r="F38" s="6">
        <v>193838.96</v>
      </c>
      <c r="G38" s="6">
        <v>554871.22</v>
      </c>
      <c r="H38" s="1">
        <v>1047923.1</v>
      </c>
      <c r="J38" s="1">
        <f t="shared" si="32"/>
        <v>978402.4</v>
      </c>
      <c r="K38" s="1">
        <f t="shared" si="33"/>
        <v>969194.79999999993</v>
      </c>
      <c r="L38" s="1">
        <f t="shared" si="20"/>
        <v>277435610</v>
      </c>
      <c r="M38" s="1">
        <f t="shared" si="21"/>
        <v>523961550</v>
      </c>
      <c r="O38" s="1">
        <f t="shared" si="22"/>
        <v>1.8885879501913976</v>
      </c>
      <c r="P38" s="1">
        <f t="shared" si="23"/>
        <v>0.99058914818688093</v>
      </c>
      <c r="Q38" s="1">
        <f t="shared" si="24"/>
        <v>0.63582943354023258</v>
      </c>
      <c r="R38" s="1">
        <f t="shared" si="25"/>
        <v>-9.4554136761313239E-3</v>
      </c>
      <c r="S38" s="1">
        <f t="shared" si="26"/>
        <v>0.64528484721636392</v>
      </c>
      <c r="U38" s="1">
        <f t="shared" si="27"/>
        <v>1947597.2</v>
      </c>
      <c r="V38" s="1">
        <f t="shared" si="28"/>
        <v>801397160</v>
      </c>
      <c r="W38" s="1">
        <f t="shared" si="29"/>
        <v>8.6846782553107467</v>
      </c>
      <c r="Y38" s="1">
        <f t="shared" si="30"/>
        <v>7.4301526003196186E-2</v>
      </c>
    </row>
    <row r="39" spans="1:28" x14ac:dyDescent="0.2">
      <c r="A39" s="5" t="s">
        <v>19</v>
      </c>
      <c r="B39" s="1">
        <v>5.0000000000000001E-3</v>
      </c>
      <c r="C39" s="2">
        <v>2</v>
      </c>
      <c r="D39" s="7"/>
      <c r="E39" s="6">
        <v>223677.6</v>
      </c>
      <c r="F39" s="6">
        <v>218156.19</v>
      </c>
      <c r="G39" s="6">
        <v>449681.15</v>
      </c>
      <c r="H39" s="6">
        <v>792173.89</v>
      </c>
      <c r="J39" s="1">
        <f t="shared" si="32"/>
        <v>1118388</v>
      </c>
      <c r="K39" s="1">
        <f t="shared" si="33"/>
        <v>1090780.95</v>
      </c>
      <c r="L39" s="1">
        <f t="shared" si="20"/>
        <v>224840575</v>
      </c>
      <c r="M39" s="1">
        <f t="shared" si="21"/>
        <v>396086945</v>
      </c>
      <c r="O39" s="1">
        <f t="shared" si="22"/>
        <v>1.7616346382320005</v>
      </c>
      <c r="P39" s="1">
        <f t="shared" si="23"/>
        <v>0.97531531990686593</v>
      </c>
      <c r="Q39" s="1">
        <f t="shared" si="24"/>
        <v>0.56624214973120368</v>
      </c>
      <c r="R39" s="1">
        <f t="shared" si="25"/>
        <v>-2.4994455235742122E-2</v>
      </c>
      <c r="S39" s="1">
        <f t="shared" si="26"/>
        <v>0.59123660496694586</v>
      </c>
      <c r="U39" s="1">
        <f t="shared" si="27"/>
        <v>2209168.9500000002</v>
      </c>
      <c r="V39" s="1">
        <f t="shared" si="28"/>
        <v>620927520</v>
      </c>
      <c r="W39" s="1">
        <f t="shared" si="29"/>
        <v>8.1347773087762452</v>
      </c>
      <c r="Y39" s="1">
        <f t="shared" si="30"/>
        <v>7.2680121719999297E-2</v>
      </c>
    </row>
    <row r="40" spans="1:28" x14ac:dyDescent="0.2">
      <c r="A40" s="5" t="s">
        <v>19</v>
      </c>
      <c r="B40" s="1">
        <v>5.0000000000000001E-3</v>
      </c>
      <c r="C40" s="2">
        <v>3</v>
      </c>
      <c r="D40" s="8"/>
      <c r="E40" s="6">
        <v>279793.37</v>
      </c>
      <c r="F40" s="6">
        <v>259837.71</v>
      </c>
      <c r="G40" s="6">
        <v>475941.8</v>
      </c>
      <c r="H40" s="1">
        <v>804776.43</v>
      </c>
      <c r="J40" s="1">
        <f t="shared" si="32"/>
        <v>1398966.85</v>
      </c>
      <c r="K40" s="1">
        <f t="shared" si="33"/>
        <v>1299188.55</v>
      </c>
      <c r="L40" s="1">
        <f t="shared" si="20"/>
        <v>237970900</v>
      </c>
      <c r="M40" s="1">
        <f t="shared" si="21"/>
        <v>402388215</v>
      </c>
      <c r="O40" s="1">
        <f t="shared" si="22"/>
        <v>1.6909135318646102</v>
      </c>
      <c r="P40" s="1">
        <f t="shared" si="23"/>
        <v>0.92867715199970602</v>
      </c>
      <c r="Q40" s="1">
        <f t="shared" si="24"/>
        <v>0.52526893428887977</v>
      </c>
      <c r="R40" s="1">
        <f t="shared" si="25"/>
        <v>-7.3994122635140866E-2</v>
      </c>
      <c r="S40" s="1">
        <f t="shared" si="26"/>
        <v>0.5992630569240206</v>
      </c>
      <c r="U40" s="1">
        <f t="shared" si="27"/>
        <v>2698155.4000000004</v>
      </c>
      <c r="V40" s="1">
        <f t="shared" si="28"/>
        <v>640359115</v>
      </c>
      <c r="W40" s="1">
        <f t="shared" si="29"/>
        <v>7.8907639462771559</v>
      </c>
      <c r="Y40" s="1">
        <f t="shared" si="30"/>
        <v>7.5944871878565259E-2</v>
      </c>
      <c r="Z40" s="1">
        <f>AVERAGE(Y38:Y40)</f>
        <v>7.4308839867253576E-2</v>
      </c>
      <c r="AA40">
        <f t="shared" ref="AA40" si="36">Z40-Z$28</f>
        <v>6.1781434965876313E-2</v>
      </c>
      <c r="AB40" s="1">
        <f>_xlfn.STDEV.S(Y38:Y40)</f>
        <v>1.6323873679123186E-3</v>
      </c>
    </row>
    <row r="41" spans="1:28" x14ac:dyDescent="0.2">
      <c r="A41" s="5" t="s">
        <v>21</v>
      </c>
      <c r="B41" s="1">
        <v>5.0000000000000001E-3</v>
      </c>
      <c r="C41" s="2">
        <v>1</v>
      </c>
      <c r="D41" s="5"/>
      <c r="E41" s="6">
        <v>200475.62</v>
      </c>
      <c r="F41" s="6">
        <v>194820.27</v>
      </c>
      <c r="G41" s="6">
        <v>531408.75</v>
      </c>
      <c r="H41" s="1">
        <v>1406535.77</v>
      </c>
      <c r="J41" s="1">
        <f t="shared" si="32"/>
        <v>1002378.1</v>
      </c>
      <c r="K41" s="1">
        <f t="shared" si="33"/>
        <v>974101.35</v>
      </c>
      <c r="L41" s="1">
        <f t="shared" si="20"/>
        <v>265704375</v>
      </c>
      <c r="M41" s="1">
        <f t="shared" si="21"/>
        <v>703267885</v>
      </c>
      <c r="O41" s="1">
        <f t="shared" si="22"/>
        <v>2.6468058156739045</v>
      </c>
      <c r="P41" s="1">
        <f t="shared" si="23"/>
        <v>0.97179033540337723</v>
      </c>
      <c r="Q41" s="1">
        <f t="shared" si="24"/>
        <v>0.97335356040055931</v>
      </c>
      <c r="R41" s="1">
        <f t="shared" si="25"/>
        <v>-2.8615202106733413E-2</v>
      </c>
      <c r="S41" s="1">
        <f t="shared" si="26"/>
        <v>1.0019687625072928</v>
      </c>
      <c r="U41" s="1">
        <f t="shared" si="27"/>
        <v>1976479.45</v>
      </c>
      <c r="V41" s="1">
        <f t="shared" si="28"/>
        <v>968972260</v>
      </c>
      <c r="W41" s="1">
        <f t="shared" si="29"/>
        <v>8.9373785990036438</v>
      </c>
      <c r="Y41" s="1">
        <f t="shared" si="30"/>
        <v>0.11210991583359736</v>
      </c>
    </row>
    <row r="42" spans="1:28" x14ac:dyDescent="0.2">
      <c r="A42" s="5" t="s">
        <v>21</v>
      </c>
      <c r="B42" s="1">
        <v>5.0000000000000001E-3</v>
      </c>
      <c r="C42" s="2">
        <v>2</v>
      </c>
      <c r="D42" s="7"/>
      <c r="E42" s="6">
        <v>217618.76</v>
      </c>
      <c r="F42" s="6">
        <v>208593.73</v>
      </c>
      <c r="G42" s="6">
        <v>538139.82999999996</v>
      </c>
      <c r="H42" s="6">
        <v>897032.47</v>
      </c>
      <c r="J42" s="1">
        <f t="shared" si="32"/>
        <v>1088093.8</v>
      </c>
      <c r="K42" s="1">
        <f t="shared" si="33"/>
        <v>1042968.65</v>
      </c>
      <c r="L42" s="1">
        <f t="shared" si="20"/>
        <v>269069915</v>
      </c>
      <c r="M42" s="1">
        <f t="shared" si="21"/>
        <v>448516235</v>
      </c>
      <c r="O42" s="1">
        <f t="shared" si="22"/>
        <v>1.6669133559580602</v>
      </c>
      <c r="P42" s="1">
        <f t="shared" si="23"/>
        <v>0.95852825372224337</v>
      </c>
      <c r="Q42" s="1">
        <f t="shared" si="24"/>
        <v>0.51097362638789845</v>
      </c>
      <c r="R42" s="1">
        <f t="shared" si="25"/>
        <v>-4.2356239912365035E-2</v>
      </c>
      <c r="S42" s="1">
        <f t="shared" si="26"/>
        <v>0.55332986630026348</v>
      </c>
      <c r="U42" s="1">
        <f t="shared" si="27"/>
        <v>2131062.4500000002</v>
      </c>
      <c r="V42" s="1">
        <f t="shared" si="28"/>
        <v>717586150</v>
      </c>
      <c r="W42" s="1">
        <f t="shared" si="29"/>
        <v>8.3954353637187893</v>
      </c>
      <c r="Y42" s="1">
        <f t="shared" si="30"/>
        <v>6.5908418364043472E-2</v>
      </c>
    </row>
    <row r="43" spans="1:28" x14ac:dyDescent="0.2">
      <c r="A43" s="5" t="s">
        <v>21</v>
      </c>
      <c r="B43" s="1">
        <v>5.0000000000000001E-3</v>
      </c>
      <c r="C43" s="2">
        <v>3</v>
      </c>
      <c r="D43" s="8"/>
      <c r="E43" s="6">
        <v>250149.99</v>
      </c>
      <c r="F43" s="6">
        <v>261226.75</v>
      </c>
      <c r="G43" s="6">
        <v>624758.06000000006</v>
      </c>
      <c r="H43" s="1">
        <v>1081288.21</v>
      </c>
      <c r="J43" s="1">
        <f t="shared" si="32"/>
        <v>1250749.95</v>
      </c>
      <c r="K43" s="1">
        <f t="shared" si="33"/>
        <v>1306133.75</v>
      </c>
      <c r="L43" s="1">
        <f t="shared" si="20"/>
        <v>312379030</v>
      </c>
      <c r="M43" s="1">
        <f t="shared" si="21"/>
        <v>540644105</v>
      </c>
      <c r="O43" s="1">
        <f t="shared" si="22"/>
        <v>1.7307311089351933</v>
      </c>
      <c r="P43" s="1">
        <f t="shared" si="23"/>
        <v>1.0442804734871267</v>
      </c>
      <c r="Q43" s="1">
        <f t="shared" si="24"/>
        <v>0.54854392555770803</v>
      </c>
      <c r="R43" s="1">
        <f t="shared" si="25"/>
        <v>4.3328106145201807E-2</v>
      </c>
      <c r="S43" s="1">
        <f t="shared" si="26"/>
        <v>0.50521581941250626</v>
      </c>
      <c r="U43" s="1">
        <f t="shared" si="27"/>
        <v>2556883.7000000002</v>
      </c>
      <c r="V43" s="1">
        <f t="shared" si="28"/>
        <v>853023135</v>
      </c>
      <c r="W43" s="1">
        <f t="shared" si="29"/>
        <v>8.3820545184447397</v>
      </c>
      <c r="Y43" s="1">
        <f t="shared" si="30"/>
        <v>6.027350672806734E-2</v>
      </c>
      <c r="Z43" s="1">
        <f>AVERAGE(Y41:Y43)</f>
        <v>7.9430613641902723E-2</v>
      </c>
      <c r="AA43">
        <f t="shared" ref="AA43" si="37">Z43-Z$28</f>
        <v>6.6903208740525466E-2</v>
      </c>
      <c r="AB43" s="1">
        <f>_xlfn.STDEV.S(Y41:Y43)</f>
        <v>2.8441002990196845E-2</v>
      </c>
    </row>
    <row r="44" spans="1:28" x14ac:dyDescent="0.2">
      <c r="A44" s="5" t="s">
        <v>22</v>
      </c>
      <c r="B44" s="1">
        <v>5.0000000000000001E-3</v>
      </c>
      <c r="C44" s="2">
        <v>1</v>
      </c>
      <c r="D44" s="5"/>
      <c r="E44" s="6">
        <v>214776.14</v>
      </c>
      <c r="F44" s="6">
        <v>194179.24</v>
      </c>
      <c r="G44" s="6">
        <v>505814.67</v>
      </c>
      <c r="H44" s="1">
        <v>712689.64</v>
      </c>
      <c r="J44" s="1">
        <f t="shared" si="32"/>
        <v>1073880.7000000002</v>
      </c>
      <c r="K44" s="1">
        <f t="shared" si="33"/>
        <v>970896.2</v>
      </c>
      <c r="L44" s="1">
        <f t="shared" si="20"/>
        <v>252907335</v>
      </c>
      <c r="M44" s="1">
        <f t="shared" si="21"/>
        <v>356344820</v>
      </c>
      <c r="O44" s="1">
        <f t="shared" si="22"/>
        <v>1.4089936142026089</v>
      </c>
      <c r="P44" s="1">
        <f t="shared" si="23"/>
        <v>0.90410061378326267</v>
      </c>
      <c r="Q44" s="1">
        <f t="shared" si="24"/>
        <v>0.34287570075766327</v>
      </c>
      <c r="R44" s="1">
        <f t="shared" si="25"/>
        <v>-0.10081462635035891</v>
      </c>
      <c r="S44" s="1">
        <f t="shared" si="26"/>
        <v>0.4436903271080222</v>
      </c>
      <c r="U44" s="1">
        <f t="shared" si="27"/>
        <v>2044776.9000000001</v>
      </c>
      <c r="V44" s="1">
        <f t="shared" si="28"/>
        <v>609252155</v>
      </c>
      <c r="W44" s="1">
        <f t="shared" si="29"/>
        <v>8.2189521954685123</v>
      </c>
      <c r="Y44" s="1">
        <f t="shared" si="30"/>
        <v>5.3983806762211019E-2</v>
      </c>
    </row>
    <row r="45" spans="1:28" x14ac:dyDescent="0.2">
      <c r="A45" s="5" t="s">
        <v>22</v>
      </c>
      <c r="B45" s="1">
        <v>5.0000000000000001E-3</v>
      </c>
      <c r="C45" s="2">
        <v>2</v>
      </c>
      <c r="D45" s="7"/>
      <c r="E45" s="6">
        <v>221576.52</v>
      </c>
      <c r="F45" s="6">
        <v>204142.36</v>
      </c>
      <c r="G45" s="6">
        <v>508391.11</v>
      </c>
      <c r="H45" s="6">
        <v>725872.07</v>
      </c>
      <c r="J45" s="1">
        <f t="shared" si="32"/>
        <v>1107882.5999999999</v>
      </c>
      <c r="K45" s="1">
        <f t="shared" si="33"/>
        <v>1020711.7999999999</v>
      </c>
      <c r="L45" s="1">
        <f t="shared" si="20"/>
        <v>254195555</v>
      </c>
      <c r="M45" s="1">
        <f t="shared" si="21"/>
        <v>362936035</v>
      </c>
      <c r="O45" s="1">
        <f t="shared" si="22"/>
        <v>1.4277827753518348</v>
      </c>
      <c r="P45" s="1">
        <f t="shared" si="23"/>
        <v>0.92131765585992598</v>
      </c>
      <c r="Q45" s="1">
        <f t="shared" si="24"/>
        <v>0.35612273424530488</v>
      </c>
      <c r="R45" s="1">
        <f t="shared" si="25"/>
        <v>-8.195039897845327E-2</v>
      </c>
      <c r="S45" s="1">
        <f t="shared" si="26"/>
        <v>0.43807313322375818</v>
      </c>
      <c r="U45" s="1">
        <f t="shared" si="27"/>
        <v>2128594.4</v>
      </c>
      <c r="V45" s="1">
        <f t="shared" si="28"/>
        <v>617131590</v>
      </c>
      <c r="W45" s="1">
        <f t="shared" si="29"/>
        <v>8.1795332626289721</v>
      </c>
      <c r="Y45" s="1">
        <f t="shared" si="30"/>
        <v>5.3557228653283537E-2</v>
      </c>
    </row>
    <row r="46" spans="1:28" x14ac:dyDescent="0.2">
      <c r="A46" s="5" t="s">
        <v>22</v>
      </c>
      <c r="B46" s="1">
        <v>5.0000000000000001E-3</v>
      </c>
      <c r="C46" s="2">
        <v>3</v>
      </c>
      <c r="D46" s="8"/>
      <c r="E46" s="6">
        <v>268908.78000000003</v>
      </c>
      <c r="F46" s="6">
        <v>249223.91</v>
      </c>
      <c r="G46" s="6">
        <v>676722.47</v>
      </c>
      <c r="H46" s="1">
        <v>1027574.95</v>
      </c>
      <c r="J46" s="1">
        <f t="shared" si="32"/>
        <v>1344543.9000000001</v>
      </c>
      <c r="K46" s="1">
        <f t="shared" si="33"/>
        <v>1246119.55</v>
      </c>
      <c r="L46" s="1">
        <f t="shared" si="20"/>
        <v>338361235</v>
      </c>
      <c r="M46" s="1">
        <f t="shared" si="21"/>
        <v>513787475</v>
      </c>
      <c r="O46" s="1">
        <f t="shared" si="22"/>
        <v>1.5184584457495551</v>
      </c>
      <c r="P46" s="1">
        <f t="shared" si="23"/>
        <v>0.92679722097582673</v>
      </c>
      <c r="Q46" s="1">
        <f t="shared" si="24"/>
        <v>0.41769563980131008</v>
      </c>
      <c r="R46" s="1">
        <f t="shared" si="25"/>
        <v>-7.6020484943919955E-2</v>
      </c>
      <c r="S46" s="1">
        <f t="shared" si="26"/>
        <v>0.49371612474523002</v>
      </c>
      <c r="U46" s="1">
        <f t="shared" si="27"/>
        <v>2590663.4500000002</v>
      </c>
      <c r="V46" s="1">
        <f t="shared" si="28"/>
        <v>852148710</v>
      </c>
      <c r="W46" s="1">
        <f t="shared" si="29"/>
        <v>8.361639800598164</v>
      </c>
      <c r="Y46" s="1">
        <f t="shared" si="30"/>
        <v>5.9045371065841797E-2</v>
      </c>
      <c r="Z46" s="1">
        <f>AVERAGE(Y44:Y46)</f>
        <v>5.5528802160445451E-2</v>
      </c>
      <c r="AA46">
        <f t="shared" ref="AA46" si="38">Z46-Z$28</f>
        <v>4.3001397259068187E-2</v>
      </c>
      <c r="AB46" s="1">
        <f>_xlfn.STDEV.S(Y44:Y46)</f>
        <v>3.0528977825263616E-3</v>
      </c>
    </row>
    <row r="47" spans="1:28" x14ac:dyDescent="0.2">
      <c r="A47" s="5" t="s">
        <v>23</v>
      </c>
      <c r="B47" s="1">
        <v>5.0000000000000001E-3</v>
      </c>
      <c r="C47" s="2">
        <v>1</v>
      </c>
      <c r="D47" s="5"/>
      <c r="E47" s="6">
        <v>198211.58</v>
      </c>
      <c r="F47" s="6">
        <v>174091.77</v>
      </c>
      <c r="G47" s="6">
        <v>650738.22</v>
      </c>
      <c r="H47" s="1">
        <v>857142.94</v>
      </c>
      <c r="J47" s="1">
        <f t="shared" si="32"/>
        <v>991057.89999999991</v>
      </c>
      <c r="K47" s="1">
        <f t="shared" si="33"/>
        <v>870458.85</v>
      </c>
      <c r="L47" s="1">
        <f t="shared" si="20"/>
        <v>325369110</v>
      </c>
      <c r="M47" s="1">
        <f t="shared" si="21"/>
        <v>428571470</v>
      </c>
      <c r="O47" s="1">
        <f t="shared" si="22"/>
        <v>1.3171854881983112</v>
      </c>
      <c r="P47" s="1">
        <f t="shared" si="23"/>
        <v>0.8783128109871281</v>
      </c>
      <c r="Q47" s="1">
        <f t="shared" si="24"/>
        <v>0.27549725430049365</v>
      </c>
      <c r="R47" s="1">
        <f t="shared" si="25"/>
        <v>-0.12975247204779616</v>
      </c>
      <c r="S47" s="1">
        <f t="shared" si="26"/>
        <v>0.40524972634828982</v>
      </c>
      <c r="U47" s="1">
        <f t="shared" si="27"/>
        <v>1861516.75</v>
      </c>
      <c r="V47" s="1">
        <f t="shared" si="28"/>
        <v>753940580</v>
      </c>
      <c r="W47" s="1">
        <f t="shared" si="29"/>
        <v>8.6618284175612263</v>
      </c>
      <c r="Y47" s="1">
        <f t="shared" si="30"/>
        <v>4.6785702372801045E-2</v>
      </c>
    </row>
    <row r="48" spans="1:28" x14ac:dyDescent="0.2">
      <c r="A48" s="5" t="s">
        <v>23</v>
      </c>
      <c r="B48" s="1">
        <v>5.0000000000000001E-3</v>
      </c>
      <c r="C48" s="2">
        <v>2</v>
      </c>
      <c r="D48" s="7"/>
      <c r="E48" s="6">
        <v>223645.19</v>
      </c>
      <c r="F48" s="6">
        <v>218033.51</v>
      </c>
      <c r="G48" s="6">
        <v>581671.68999999994</v>
      </c>
      <c r="H48" s="6">
        <v>844579.41</v>
      </c>
      <c r="J48" s="1">
        <f t="shared" si="32"/>
        <v>1118225.95</v>
      </c>
      <c r="K48" s="1">
        <f t="shared" si="33"/>
        <v>1090167.55</v>
      </c>
      <c r="L48" s="1">
        <f t="shared" si="20"/>
        <v>290835845</v>
      </c>
      <c r="M48" s="1">
        <f t="shared" si="21"/>
        <v>422289705</v>
      </c>
      <c r="O48" s="1">
        <f t="shared" si="22"/>
        <v>1.4519864461686283</v>
      </c>
      <c r="P48" s="1">
        <f t="shared" si="23"/>
        <v>0.9749081122647888</v>
      </c>
      <c r="Q48" s="1">
        <f t="shared" si="24"/>
        <v>0.37293258176442812</v>
      </c>
      <c r="R48" s="1">
        <f t="shared" si="25"/>
        <v>-2.5412056256504608E-2</v>
      </c>
      <c r="S48" s="1">
        <f t="shared" si="26"/>
        <v>0.39834463802093273</v>
      </c>
      <c r="U48" s="1">
        <f t="shared" si="27"/>
        <v>2208393.5</v>
      </c>
      <c r="V48" s="1">
        <f t="shared" si="28"/>
        <v>713125550</v>
      </c>
      <c r="W48" s="1">
        <f t="shared" si="29"/>
        <v>8.3350150239176148</v>
      </c>
      <c r="Y48" s="1">
        <f t="shared" si="30"/>
        <v>4.7791712057851002E-2</v>
      </c>
    </row>
    <row r="49" spans="1:28" x14ac:dyDescent="0.2">
      <c r="A49" s="5" t="s">
        <v>23</v>
      </c>
      <c r="B49" s="1">
        <v>5.0000000000000001E-3</v>
      </c>
      <c r="C49" s="2">
        <v>3</v>
      </c>
      <c r="D49" s="8"/>
      <c r="E49" s="6">
        <v>284104.52</v>
      </c>
      <c r="F49" s="6">
        <v>268028.40999999997</v>
      </c>
      <c r="G49" s="6">
        <v>659974.12</v>
      </c>
      <c r="H49" s="1">
        <v>890328.19</v>
      </c>
      <c r="J49" s="1">
        <f t="shared" si="32"/>
        <v>1420522.6</v>
      </c>
      <c r="K49" s="1">
        <f t="shared" si="33"/>
        <v>1340142.0499999998</v>
      </c>
      <c r="L49" s="1">
        <f t="shared" si="20"/>
        <v>329987060</v>
      </c>
      <c r="M49" s="1">
        <f t="shared" si="21"/>
        <v>445164095</v>
      </c>
      <c r="O49" s="1">
        <f t="shared" si="22"/>
        <v>1.3490350045847253</v>
      </c>
      <c r="P49" s="1">
        <f t="shared" si="23"/>
        <v>0.94341480381938292</v>
      </c>
      <c r="Q49" s="1">
        <f t="shared" si="24"/>
        <v>0.29938952543212299</v>
      </c>
      <c r="R49" s="1">
        <f t="shared" si="25"/>
        <v>-5.8249216269315722E-2</v>
      </c>
      <c r="S49" s="1">
        <f t="shared" si="26"/>
        <v>0.35763874170143872</v>
      </c>
      <c r="U49" s="1">
        <f t="shared" si="27"/>
        <v>2760664.65</v>
      </c>
      <c r="V49" s="1">
        <f t="shared" si="28"/>
        <v>775151155</v>
      </c>
      <c r="W49" s="1">
        <f t="shared" si="29"/>
        <v>8.1333182060065727</v>
      </c>
      <c r="Y49" s="1">
        <f t="shared" si="30"/>
        <v>4.3972058223089978E-2</v>
      </c>
      <c r="Z49" s="1">
        <f>AVERAGE(Y47:Y49)</f>
        <v>4.6183157551247335E-2</v>
      </c>
      <c r="AA49">
        <f t="shared" ref="AA49" si="39">Z49-Z$28</f>
        <v>3.3655752649870072E-2</v>
      </c>
      <c r="AB49" s="1">
        <f>_xlfn.STDEV.S(Y47:Y49)</f>
        <v>1.9798318238772291E-3</v>
      </c>
    </row>
    <row r="50" spans="1:28" x14ac:dyDescent="0.2">
      <c r="A50" s="5" t="s">
        <v>16</v>
      </c>
      <c r="B50" s="1">
        <v>0.01</v>
      </c>
      <c r="C50" s="2">
        <v>1</v>
      </c>
      <c r="D50" s="5"/>
      <c r="E50" s="6">
        <v>197178.33</v>
      </c>
      <c r="F50" s="6">
        <v>172378.66</v>
      </c>
      <c r="G50" s="6">
        <v>281533.51</v>
      </c>
      <c r="H50" s="1">
        <v>362170.26</v>
      </c>
      <c r="J50" s="1">
        <f t="shared" si="32"/>
        <v>985891.64999999991</v>
      </c>
      <c r="K50" s="1">
        <f t="shared" si="33"/>
        <v>861893.3</v>
      </c>
      <c r="L50" s="1">
        <f t="shared" si="20"/>
        <v>140766755</v>
      </c>
      <c r="M50" s="1">
        <f t="shared" si="21"/>
        <v>181085130</v>
      </c>
      <c r="O50" s="1">
        <f t="shared" si="22"/>
        <v>1.286419723179667</v>
      </c>
      <c r="P50" s="1">
        <f t="shared" si="23"/>
        <v>0.87422720336458892</v>
      </c>
      <c r="Q50" s="1">
        <f t="shared" si="24"/>
        <v>0.25186295139877596</v>
      </c>
      <c r="R50" s="1">
        <f t="shared" si="25"/>
        <v>-0.13441497902679569</v>
      </c>
      <c r="S50" s="1">
        <f t="shared" si="26"/>
        <v>0.38627793042557168</v>
      </c>
      <c r="U50" s="1">
        <f t="shared" si="27"/>
        <v>1847784.95</v>
      </c>
      <c r="V50" s="1">
        <f t="shared" si="28"/>
        <v>321851885</v>
      </c>
      <c r="W50" s="1">
        <f t="shared" si="29"/>
        <v>7.4444562461872668</v>
      </c>
      <c r="Y50" s="1">
        <f t="shared" si="30"/>
        <v>5.1887997947923564E-2</v>
      </c>
    </row>
    <row r="51" spans="1:28" x14ac:dyDescent="0.2">
      <c r="A51" s="5" t="s">
        <v>16</v>
      </c>
      <c r="B51" s="1">
        <v>0.01</v>
      </c>
      <c r="C51" s="2">
        <v>2</v>
      </c>
      <c r="D51" s="7"/>
      <c r="E51" s="6">
        <v>209212.71</v>
      </c>
      <c r="F51" s="6">
        <v>199149.41</v>
      </c>
      <c r="G51" s="6">
        <v>386116.64</v>
      </c>
      <c r="H51" s="6">
        <v>464680.33</v>
      </c>
      <c r="J51" s="1">
        <f t="shared" si="32"/>
        <v>1046063.5499999999</v>
      </c>
      <c r="K51" s="1">
        <f t="shared" si="33"/>
        <v>995747.05</v>
      </c>
      <c r="L51" s="1">
        <f t="shared" si="20"/>
        <v>193058320</v>
      </c>
      <c r="M51" s="1">
        <f t="shared" si="21"/>
        <v>232340165</v>
      </c>
      <c r="O51" s="1">
        <f t="shared" si="22"/>
        <v>1.2034713914427515</v>
      </c>
      <c r="P51" s="1">
        <f t="shared" si="23"/>
        <v>0.95189919388740785</v>
      </c>
      <c r="Q51" s="1">
        <f t="shared" si="24"/>
        <v>0.18521020682654607</v>
      </c>
      <c r="R51" s="1">
        <f t="shared" si="25"/>
        <v>-4.9296138571114985E-2</v>
      </c>
      <c r="S51" s="1">
        <f t="shared" si="26"/>
        <v>0.23450634539766105</v>
      </c>
      <c r="U51" s="1">
        <f t="shared" si="27"/>
        <v>2041810.6</v>
      </c>
      <c r="V51" s="1">
        <f t="shared" si="28"/>
        <v>425398485</v>
      </c>
      <c r="W51" s="1">
        <f t="shared" si="29"/>
        <v>7.7028220382511199</v>
      </c>
      <c r="Y51" s="1">
        <f t="shared" si="30"/>
        <v>3.0444211775000882E-2</v>
      </c>
    </row>
    <row r="52" spans="1:28" x14ac:dyDescent="0.2">
      <c r="A52" s="5" t="s">
        <v>16</v>
      </c>
      <c r="B52" s="1">
        <v>0.01</v>
      </c>
      <c r="C52" s="2">
        <v>3</v>
      </c>
      <c r="D52" s="8"/>
      <c r="E52" s="6">
        <v>274816.09999999998</v>
      </c>
      <c r="F52" s="6">
        <v>282924.07</v>
      </c>
      <c r="G52" s="6">
        <v>296037.23</v>
      </c>
      <c r="H52" s="1">
        <v>382958.16</v>
      </c>
      <c r="J52" s="1">
        <f t="shared" si="32"/>
        <v>1374080.5</v>
      </c>
      <c r="K52" s="1">
        <f t="shared" si="33"/>
        <v>1414620.35</v>
      </c>
      <c r="L52" s="1">
        <f t="shared" si="20"/>
        <v>148018615</v>
      </c>
      <c r="M52" s="1">
        <f t="shared" si="21"/>
        <v>191479080</v>
      </c>
      <c r="O52" s="1">
        <f t="shared" si="22"/>
        <v>1.2936148605362914</v>
      </c>
      <c r="P52" s="1">
        <f t="shared" si="23"/>
        <v>1.0295032569052542</v>
      </c>
      <c r="Q52" s="1">
        <f t="shared" si="24"/>
        <v>0.2574405169515509</v>
      </c>
      <c r="R52" s="1">
        <f t="shared" si="25"/>
        <v>2.9076411060357413E-2</v>
      </c>
      <c r="S52" s="1">
        <f t="shared" si="26"/>
        <v>0.22836410589119349</v>
      </c>
      <c r="U52" s="1">
        <f t="shared" si="27"/>
        <v>2788700.85</v>
      </c>
      <c r="V52" s="1">
        <f t="shared" si="28"/>
        <v>339497695</v>
      </c>
      <c r="W52" s="1">
        <f t="shared" si="29"/>
        <v>6.9276647875488866</v>
      </c>
      <c r="Y52" s="1">
        <f t="shared" si="30"/>
        <v>3.2964081388815611E-2</v>
      </c>
      <c r="Z52" s="1">
        <f>AVERAGE(Y50:Y52)</f>
        <v>3.8432097037246683E-2</v>
      </c>
      <c r="AA52">
        <f>Z52-Z$52</f>
        <v>0</v>
      </c>
      <c r="AB52" s="1">
        <f>_xlfn.STDEV.S(Y50:Y52)</f>
        <v>1.1721065979940685E-2</v>
      </c>
    </row>
    <row r="53" spans="1:28" x14ac:dyDescent="0.2">
      <c r="A53" s="5" t="s">
        <v>17</v>
      </c>
      <c r="B53" s="1">
        <v>0.01</v>
      </c>
      <c r="C53" s="2">
        <v>1</v>
      </c>
      <c r="D53" s="5"/>
      <c r="E53" s="6">
        <v>177259.6</v>
      </c>
      <c r="F53" s="6">
        <v>175034.07</v>
      </c>
      <c r="G53" s="6">
        <v>232285.8</v>
      </c>
      <c r="H53" s="1">
        <v>314052.76</v>
      </c>
      <c r="J53" s="1">
        <f t="shared" si="32"/>
        <v>886298</v>
      </c>
      <c r="K53" s="1">
        <f t="shared" si="33"/>
        <v>875170.35000000009</v>
      </c>
      <c r="L53" s="1">
        <f t="shared" si="20"/>
        <v>116142900</v>
      </c>
      <c r="M53" s="1">
        <f t="shared" si="21"/>
        <v>157026380</v>
      </c>
      <c r="O53" s="1">
        <f t="shared" si="22"/>
        <v>1.3520101530097837</v>
      </c>
      <c r="P53" s="1">
        <f t="shared" si="23"/>
        <v>0.98744479847635902</v>
      </c>
      <c r="Q53" s="1">
        <f t="shared" si="24"/>
        <v>0.30159248721519633</v>
      </c>
      <c r="R53" s="1">
        <f t="shared" si="25"/>
        <v>-1.2634684046443627E-2</v>
      </c>
      <c r="S53" s="1">
        <f t="shared" si="26"/>
        <v>0.31422717126163996</v>
      </c>
      <c r="U53" s="1">
        <f t="shared" si="27"/>
        <v>1761468.35</v>
      </c>
      <c r="V53" s="1">
        <f t="shared" si="28"/>
        <v>273169280</v>
      </c>
      <c r="W53" s="1">
        <f t="shared" si="29"/>
        <v>7.2768728875271069</v>
      </c>
      <c r="Y53" s="1">
        <f t="shared" si="30"/>
        <v>4.3181621572673023E-2</v>
      </c>
    </row>
    <row r="54" spans="1:28" x14ac:dyDescent="0.2">
      <c r="A54" s="5" t="s">
        <v>17</v>
      </c>
      <c r="B54" s="1">
        <v>0.01</v>
      </c>
      <c r="C54" s="2">
        <v>2</v>
      </c>
      <c r="D54" s="7"/>
      <c r="E54" s="6">
        <v>230663.07</v>
      </c>
      <c r="F54" s="6">
        <v>220210.68</v>
      </c>
      <c r="G54" s="6">
        <v>277281.19</v>
      </c>
      <c r="H54" s="6">
        <v>340394.68</v>
      </c>
      <c r="J54" s="1">
        <f t="shared" si="32"/>
        <v>1153315.3500000001</v>
      </c>
      <c r="K54" s="1">
        <f t="shared" si="33"/>
        <v>1101053.3999999999</v>
      </c>
      <c r="L54" s="1">
        <f t="shared" si="20"/>
        <v>138640595</v>
      </c>
      <c r="M54" s="1">
        <f t="shared" si="21"/>
        <v>170197340</v>
      </c>
      <c r="O54" s="1">
        <f t="shared" si="22"/>
        <v>1.2276154758279854</v>
      </c>
      <c r="P54" s="1">
        <f t="shared" si="23"/>
        <v>0.95468546395398257</v>
      </c>
      <c r="Q54" s="1">
        <f t="shared" si="24"/>
        <v>0.20507365025614332</v>
      </c>
      <c r="R54" s="1">
        <f t="shared" si="25"/>
        <v>-4.6373349867622503E-2</v>
      </c>
      <c r="S54" s="1">
        <f t="shared" si="26"/>
        <v>0.25144700012376581</v>
      </c>
      <c r="U54" s="1">
        <f t="shared" si="27"/>
        <v>2254368.75</v>
      </c>
      <c r="V54" s="1">
        <f t="shared" si="28"/>
        <v>308837935</v>
      </c>
      <c r="W54" s="1">
        <f t="shared" si="29"/>
        <v>7.0979826432373532</v>
      </c>
      <c r="Y54" s="1">
        <f t="shared" si="30"/>
        <v>3.5425135952302372E-2</v>
      </c>
    </row>
    <row r="55" spans="1:28" x14ac:dyDescent="0.2">
      <c r="A55" s="5" t="s">
        <v>17</v>
      </c>
      <c r="B55" s="1">
        <v>0.01</v>
      </c>
      <c r="C55" s="2">
        <v>3</v>
      </c>
      <c r="D55" s="8"/>
      <c r="E55" s="6">
        <v>273755.98</v>
      </c>
      <c r="F55" s="6">
        <v>266863.83</v>
      </c>
      <c r="G55" s="6">
        <v>324382.57</v>
      </c>
      <c r="H55" s="1">
        <v>412799.74</v>
      </c>
      <c r="J55" s="1">
        <f t="shared" si="32"/>
        <v>1368779.9</v>
      </c>
      <c r="K55" s="1">
        <f t="shared" si="33"/>
        <v>1334319.1500000001</v>
      </c>
      <c r="L55" s="1">
        <f t="shared" si="20"/>
        <v>162191285</v>
      </c>
      <c r="M55" s="1">
        <f t="shared" si="21"/>
        <v>206399870</v>
      </c>
      <c r="O55" s="1">
        <f t="shared" si="22"/>
        <v>1.2725706563086914</v>
      </c>
      <c r="P55" s="1">
        <f t="shared" si="23"/>
        <v>0.97482374631597102</v>
      </c>
      <c r="Q55" s="1">
        <f t="shared" si="24"/>
        <v>0.24103899348745039</v>
      </c>
      <c r="R55" s="1">
        <f t="shared" si="25"/>
        <v>-2.5498597334960228E-2</v>
      </c>
      <c r="S55" s="1">
        <f t="shared" si="26"/>
        <v>0.26653759082241063</v>
      </c>
      <c r="U55" s="1">
        <f t="shared" si="27"/>
        <v>2703099.05</v>
      </c>
      <c r="V55" s="1">
        <f t="shared" si="28"/>
        <v>368591155</v>
      </c>
      <c r="W55" s="1">
        <f t="shared" si="29"/>
        <v>7.0912632634287256</v>
      </c>
      <c r="Y55" s="1">
        <f t="shared" si="30"/>
        <v>3.7586757242113154E-2</v>
      </c>
      <c r="Z55" s="1">
        <f>AVERAGE(Y53:Y55)</f>
        <v>3.8731171589029521E-2</v>
      </c>
      <c r="AA55">
        <f t="shared" ref="AA55" si="40">Z55-Z$52</f>
        <v>2.9907455178283804E-4</v>
      </c>
      <c r="AB55" s="1">
        <f>_xlfn.STDEV.S(Y53:Y55)</f>
        <v>4.0028777701580113E-3</v>
      </c>
    </row>
    <row r="56" spans="1:28" x14ac:dyDescent="0.2">
      <c r="A56" s="5" t="s">
        <v>20</v>
      </c>
      <c r="B56" s="1">
        <v>0.01</v>
      </c>
      <c r="C56" s="2">
        <v>1</v>
      </c>
      <c r="D56" s="5"/>
      <c r="E56" s="6">
        <v>195639.59</v>
      </c>
      <c r="F56" s="6">
        <v>183489.55</v>
      </c>
      <c r="G56" s="6">
        <v>211713.49</v>
      </c>
      <c r="H56" s="1">
        <v>567787.9</v>
      </c>
      <c r="J56" s="1">
        <f t="shared" si="32"/>
        <v>978197.95</v>
      </c>
      <c r="K56" s="1">
        <f t="shared" si="33"/>
        <v>917447.75</v>
      </c>
      <c r="L56" s="1">
        <f t="shared" si="20"/>
        <v>105856745</v>
      </c>
      <c r="M56" s="1">
        <f t="shared" si="21"/>
        <v>283893950</v>
      </c>
      <c r="O56" s="1">
        <f t="shared" si="22"/>
        <v>2.6818692564181905</v>
      </c>
      <c r="P56" s="1">
        <f t="shared" si="23"/>
        <v>0.93789580115149496</v>
      </c>
      <c r="Q56" s="1">
        <f t="shared" si="24"/>
        <v>0.98651403513215929</v>
      </c>
      <c r="R56" s="1">
        <f t="shared" si="25"/>
        <v>-6.4116422338876516E-2</v>
      </c>
      <c r="S56" s="1">
        <f t="shared" si="26"/>
        <v>1.0506304574710359</v>
      </c>
      <c r="U56" s="1">
        <f t="shared" si="27"/>
        <v>1895645.7</v>
      </c>
      <c r="V56" s="1">
        <f t="shared" si="28"/>
        <v>389750695</v>
      </c>
      <c r="W56" s="1">
        <f t="shared" si="29"/>
        <v>7.6837184384791071</v>
      </c>
      <c r="Y56" s="1">
        <f t="shared" si="30"/>
        <v>0.13673463777766884</v>
      </c>
    </row>
    <row r="57" spans="1:28" x14ac:dyDescent="0.2">
      <c r="A57" s="5" t="s">
        <v>20</v>
      </c>
      <c r="B57" s="1">
        <v>0.01</v>
      </c>
      <c r="C57" s="2">
        <v>2</v>
      </c>
      <c r="D57" s="7"/>
      <c r="E57" s="6">
        <v>222923.68</v>
      </c>
      <c r="F57" s="6">
        <v>217231.84</v>
      </c>
      <c r="G57" s="6">
        <v>244869</v>
      </c>
      <c r="H57" s="6">
        <v>702307.74</v>
      </c>
      <c r="J57" s="1">
        <f t="shared" si="32"/>
        <v>1114618.3999999999</v>
      </c>
      <c r="K57" s="1">
        <f t="shared" si="33"/>
        <v>1086159.2</v>
      </c>
      <c r="L57" s="1">
        <f t="shared" ref="L57:L85" si="41">G57*500</f>
        <v>122434500</v>
      </c>
      <c r="M57" s="1">
        <f t="shared" ref="M57:M85" si="42">H57*500</f>
        <v>351153870</v>
      </c>
      <c r="O57" s="1">
        <f t="shared" ref="O57:O85" si="43">M57/L57</f>
        <v>2.8680957573233035</v>
      </c>
      <c r="P57" s="1">
        <f t="shared" ref="P57:P85" si="44">K57/J57</f>
        <v>0.97446731545074083</v>
      </c>
      <c r="Q57" s="1">
        <f t="shared" ref="Q57:Q85" si="45">LN(O57)</f>
        <v>1.0536483103680425</v>
      </c>
      <c r="R57" s="1">
        <f t="shared" ref="R57:R85" si="46">LN(P57)</f>
        <v>-2.5864300411523378E-2</v>
      </c>
      <c r="S57" s="1">
        <f t="shared" ref="S57:S85" si="47">Q57-R57</f>
        <v>1.0795126107795658</v>
      </c>
      <c r="U57" s="1">
        <f t="shared" ref="U57:U85" si="48">J57+K57</f>
        <v>2200777.5999999996</v>
      </c>
      <c r="V57" s="1">
        <f t="shared" ref="V57:V85" si="49">L57+M57</f>
        <v>473588370</v>
      </c>
      <c r="W57" s="1">
        <f t="shared" ref="W57:W85" si="50">LN(V57/U57)/LN(2)</f>
        <v>7.7494764818660524</v>
      </c>
      <c r="Y57" s="1">
        <f t="shared" ref="Y57:Y85" si="51">S57/W57</f>
        <v>0.13930135968612195</v>
      </c>
    </row>
    <row r="58" spans="1:28" x14ac:dyDescent="0.2">
      <c r="A58" s="5" t="s">
        <v>20</v>
      </c>
      <c r="B58" s="1">
        <v>0.01</v>
      </c>
      <c r="C58" s="2">
        <v>3</v>
      </c>
      <c r="D58" s="8"/>
      <c r="E58" s="6">
        <v>271370.88</v>
      </c>
      <c r="F58" s="6">
        <v>267938.87</v>
      </c>
      <c r="G58" s="6">
        <v>284562.71000000002</v>
      </c>
      <c r="H58" s="1">
        <v>798946.29</v>
      </c>
      <c r="J58" s="1">
        <f t="shared" si="32"/>
        <v>1356854.4</v>
      </c>
      <c r="K58" s="1">
        <f t="shared" si="33"/>
        <v>1339694.3500000001</v>
      </c>
      <c r="L58" s="1">
        <f t="shared" si="41"/>
        <v>142281355</v>
      </c>
      <c r="M58" s="1">
        <f t="shared" si="42"/>
        <v>399473145</v>
      </c>
      <c r="O58" s="1">
        <f t="shared" si="43"/>
        <v>2.8076282025849415</v>
      </c>
      <c r="P58" s="1">
        <f t="shared" si="44"/>
        <v>0.9873530645587324</v>
      </c>
      <c r="Q58" s="1">
        <f t="shared" si="45"/>
        <v>1.0323400709102077</v>
      </c>
      <c r="R58" s="1">
        <f t="shared" si="46"/>
        <v>-1.2727588661553569E-2</v>
      </c>
      <c r="S58" s="1">
        <f t="shared" si="47"/>
        <v>1.0450676595717614</v>
      </c>
      <c r="U58" s="1">
        <f t="shared" si="48"/>
        <v>2696548.75</v>
      </c>
      <c r="V58" s="1">
        <f t="shared" si="49"/>
        <v>541754500</v>
      </c>
      <c r="W58" s="1">
        <f t="shared" si="50"/>
        <v>7.6503813055829877</v>
      </c>
      <c r="Y58" s="1">
        <f t="shared" si="51"/>
        <v>0.13660334273915298</v>
      </c>
      <c r="Z58" s="1">
        <f>AVERAGE(Y56:Y58)</f>
        <v>0.1375464467343146</v>
      </c>
      <c r="AA58">
        <f t="shared" ref="AA58" si="52">Z58-Z$52</f>
        <v>9.9114349697067922E-2</v>
      </c>
      <c r="AB58" s="1">
        <f>_xlfn.STDEV.S(Y56:Y58)</f>
        <v>1.5212163547965952E-3</v>
      </c>
    </row>
    <row r="59" spans="1:28" x14ac:dyDescent="0.2">
      <c r="A59" s="5" t="s">
        <v>18</v>
      </c>
      <c r="B59" s="1">
        <v>0.01</v>
      </c>
      <c r="C59" s="2">
        <v>1</v>
      </c>
      <c r="D59" s="5"/>
      <c r="E59" s="6">
        <v>192397.16</v>
      </c>
      <c r="F59" s="6">
        <v>187986.22</v>
      </c>
      <c r="G59" s="6">
        <v>195563.87</v>
      </c>
      <c r="H59" s="1">
        <v>500865.33</v>
      </c>
      <c r="J59" s="1">
        <f t="shared" si="32"/>
        <v>961985.8</v>
      </c>
      <c r="K59" s="1">
        <f t="shared" si="33"/>
        <v>939931.1</v>
      </c>
      <c r="L59" s="1">
        <f t="shared" si="41"/>
        <v>97781935</v>
      </c>
      <c r="M59" s="1">
        <f t="shared" si="42"/>
        <v>250432665</v>
      </c>
      <c r="O59" s="1">
        <f t="shared" si="43"/>
        <v>2.5611342729104307</v>
      </c>
      <c r="P59" s="1">
        <f t="shared" si="44"/>
        <v>0.97707377801210782</v>
      </c>
      <c r="Q59" s="1">
        <f t="shared" si="45"/>
        <v>0.94045023571820729</v>
      </c>
      <c r="R59" s="1">
        <f t="shared" si="46"/>
        <v>-2.3193114936713419E-2</v>
      </c>
      <c r="S59" s="1">
        <f t="shared" si="47"/>
        <v>0.96364335065492068</v>
      </c>
      <c r="U59" s="1">
        <f t="shared" si="48"/>
        <v>1901916.9</v>
      </c>
      <c r="V59" s="1">
        <f t="shared" si="49"/>
        <v>348214600</v>
      </c>
      <c r="W59" s="1">
        <f t="shared" si="50"/>
        <v>7.5163786713445662</v>
      </c>
      <c r="Y59" s="1">
        <f t="shared" si="51"/>
        <v>0.1282058013293973</v>
      </c>
    </row>
    <row r="60" spans="1:28" x14ac:dyDescent="0.2">
      <c r="A60" s="5" t="s">
        <v>18</v>
      </c>
      <c r="B60" s="1">
        <v>0.01</v>
      </c>
      <c r="C60" s="2">
        <v>2</v>
      </c>
      <c r="D60" s="7"/>
      <c r="E60" s="6">
        <v>225088.18</v>
      </c>
      <c r="F60" s="6">
        <v>212421.84</v>
      </c>
      <c r="G60" s="6">
        <v>208242.87</v>
      </c>
      <c r="H60" s="6">
        <v>548813.6</v>
      </c>
      <c r="J60" s="1">
        <f t="shared" si="32"/>
        <v>1125440.8999999999</v>
      </c>
      <c r="K60" s="1">
        <f t="shared" si="33"/>
        <v>1062109.2</v>
      </c>
      <c r="L60" s="1">
        <f t="shared" si="41"/>
        <v>104121435</v>
      </c>
      <c r="M60" s="1">
        <f t="shared" si="42"/>
        <v>274406800</v>
      </c>
      <c r="O60" s="1">
        <f t="shared" si="43"/>
        <v>2.6354496554912061</v>
      </c>
      <c r="P60" s="1">
        <f t="shared" si="44"/>
        <v>0.94372720948741073</v>
      </c>
      <c r="Q60" s="1">
        <f t="shared" si="45"/>
        <v>0.9690538146799802</v>
      </c>
      <c r="R60" s="1">
        <f t="shared" si="46"/>
        <v>-5.7918127598003473E-2</v>
      </c>
      <c r="S60" s="1">
        <f t="shared" si="47"/>
        <v>1.0269719422779837</v>
      </c>
      <c r="U60" s="1">
        <f t="shared" si="48"/>
        <v>2187550.0999999996</v>
      </c>
      <c r="V60" s="1">
        <f t="shared" si="49"/>
        <v>378528235</v>
      </c>
      <c r="W60" s="1">
        <f t="shared" si="50"/>
        <v>7.434941048424089</v>
      </c>
      <c r="Y60" s="1">
        <f t="shared" si="51"/>
        <v>0.13812778549140761</v>
      </c>
    </row>
    <row r="61" spans="1:28" x14ac:dyDescent="0.2">
      <c r="A61" s="5" t="s">
        <v>18</v>
      </c>
      <c r="B61" s="1">
        <v>0.01</v>
      </c>
      <c r="C61" s="2">
        <v>3</v>
      </c>
      <c r="D61" s="8"/>
      <c r="E61" s="6">
        <v>264264.28000000003</v>
      </c>
      <c r="F61" s="6">
        <v>268048.55</v>
      </c>
      <c r="G61" s="6">
        <v>253368.5</v>
      </c>
      <c r="H61" s="1">
        <v>732678.04</v>
      </c>
      <c r="J61" s="1">
        <f t="shared" si="32"/>
        <v>1321321.4000000001</v>
      </c>
      <c r="K61" s="1">
        <f t="shared" si="33"/>
        <v>1340242.75</v>
      </c>
      <c r="L61" s="1">
        <f t="shared" si="41"/>
        <v>126684250</v>
      </c>
      <c r="M61" s="1">
        <f t="shared" si="42"/>
        <v>366339020</v>
      </c>
      <c r="O61" s="1">
        <f t="shared" si="43"/>
        <v>2.8917487375107798</v>
      </c>
      <c r="P61" s="1">
        <f t="shared" si="44"/>
        <v>1.0143200208518532</v>
      </c>
      <c r="Q61" s="1">
        <f t="shared" si="45"/>
        <v>1.0618614186101645</v>
      </c>
      <c r="R61" s="1">
        <f t="shared" si="46"/>
        <v>1.4218457795025558E-2</v>
      </c>
      <c r="S61" s="1">
        <f t="shared" si="47"/>
        <v>1.047642960815139</v>
      </c>
      <c r="U61" s="1">
        <f t="shared" si="48"/>
        <v>2661564.1500000004</v>
      </c>
      <c r="V61" s="1">
        <f t="shared" si="49"/>
        <v>493023270</v>
      </c>
      <c r="W61" s="1">
        <f t="shared" si="50"/>
        <v>7.5332375920973327</v>
      </c>
      <c r="Y61" s="1">
        <f t="shared" si="51"/>
        <v>0.13906941710084364</v>
      </c>
      <c r="Z61" s="1">
        <f>AVERAGE(Y59:Y61)</f>
        <v>0.1351343346405495</v>
      </c>
      <c r="AA61">
        <f t="shared" ref="AA61" si="53">Z61-Z$52</f>
        <v>9.6702237603302821E-2</v>
      </c>
      <c r="AB61" s="1">
        <f>_xlfn.STDEV.S(Y59:Y61)</f>
        <v>6.0187289276708361E-3</v>
      </c>
    </row>
    <row r="62" spans="1:28" x14ac:dyDescent="0.2">
      <c r="A62" s="5" t="s">
        <v>19</v>
      </c>
      <c r="B62" s="1">
        <v>0.01</v>
      </c>
      <c r="C62" s="2">
        <v>1</v>
      </c>
      <c r="D62" s="5"/>
      <c r="E62" s="6">
        <v>195680.48</v>
      </c>
      <c r="F62" s="6">
        <v>193838.96</v>
      </c>
      <c r="G62" s="6">
        <v>182391.51</v>
      </c>
      <c r="H62" s="1">
        <v>891886.47</v>
      </c>
      <c r="J62" s="1">
        <f t="shared" si="32"/>
        <v>978402.4</v>
      </c>
      <c r="K62" s="1">
        <f t="shared" si="33"/>
        <v>969194.79999999993</v>
      </c>
      <c r="L62" s="1">
        <f t="shared" si="41"/>
        <v>91195755</v>
      </c>
      <c r="M62" s="1">
        <f t="shared" si="42"/>
        <v>445943235</v>
      </c>
      <c r="O62" s="1">
        <f t="shared" si="43"/>
        <v>4.8899560620996008</v>
      </c>
      <c r="P62" s="1">
        <f t="shared" si="44"/>
        <v>0.99058914818688093</v>
      </c>
      <c r="Q62" s="1">
        <f t="shared" si="45"/>
        <v>1.5871833181907076</v>
      </c>
      <c r="R62" s="1">
        <f t="shared" si="46"/>
        <v>-9.4554136761313239E-3</v>
      </c>
      <c r="S62" s="1">
        <f t="shared" si="47"/>
        <v>1.5966387318668389</v>
      </c>
      <c r="U62" s="1">
        <f t="shared" si="48"/>
        <v>1947597.2</v>
      </c>
      <c r="V62" s="1">
        <f t="shared" si="49"/>
        <v>537138990</v>
      </c>
      <c r="W62" s="1">
        <f t="shared" si="50"/>
        <v>8.1074563062297837</v>
      </c>
      <c r="Y62" s="1">
        <f t="shared" si="51"/>
        <v>0.19693460828644602</v>
      </c>
    </row>
    <row r="63" spans="1:28" x14ac:dyDescent="0.2">
      <c r="A63" s="5" t="s">
        <v>19</v>
      </c>
      <c r="B63" s="1">
        <v>0.01</v>
      </c>
      <c r="C63" s="2">
        <v>2</v>
      </c>
      <c r="D63" s="7"/>
      <c r="E63" s="6">
        <v>223677.6</v>
      </c>
      <c r="F63" s="6">
        <v>218156.19</v>
      </c>
      <c r="G63" s="6">
        <v>187743</v>
      </c>
      <c r="H63" s="6">
        <v>988984.99</v>
      </c>
      <c r="J63" s="1">
        <f t="shared" si="32"/>
        <v>1118388</v>
      </c>
      <c r="K63" s="1">
        <f t="shared" si="33"/>
        <v>1090780.95</v>
      </c>
      <c r="L63" s="1">
        <f t="shared" si="41"/>
        <v>93871500</v>
      </c>
      <c r="M63" s="1">
        <f t="shared" si="42"/>
        <v>494492495</v>
      </c>
      <c r="O63" s="1">
        <f t="shared" si="43"/>
        <v>5.2677595968957567</v>
      </c>
      <c r="P63" s="1">
        <f t="shared" si="44"/>
        <v>0.97531531990686593</v>
      </c>
      <c r="Q63" s="1">
        <f t="shared" si="45"/>
        <v>1.6616051482337755</v>
      </c>
      <c r="R63" s="1">
        <f t="shared" si="46"/>
        <v>-2.4994455235742122E-2</v>
      </c>
      <c r="S63" s="1">
        <f t="shared" si="47"/>
        <v>1.6865996034695176</v>
      </c>
      <c r="U63" s="1">
        <f t="shared" si="48"/>
        <v>2209168.9500000002</v>
      </c>
      <c r="V63" s="1">
        <f t="shared" si="49"/>
        <v>588363995</v>
      </c>
      <c r="W63" s="1">
        <f t="shared" si="50"/>
        <v>8.0570613976853327</v>
      </c>
      <c r="Y63" s="1">
        <f t="shared" si="51"/>
        <v>0.20933185440960536</v>
      </c>
    </row>
    <row r="64" spans="1:28" x14ac:dyDescent="0.2">
      <c r="A64" s="5" t="s">
        <v>19</v>
      </c>
      <c r="B64" s="1">
        <v>0.01</v>
      </c>
      <c r="C64" s="2">
        <v>3</v>
      </c>
      <c r="D64" s="8"/>
      <c r="E64" s="6">
        <v>279793.37</v>
      </c>
      <c r="F64" s="6">
        <v>259837.71</v>
      </c>
      <c r="G64" s="6">
        <v>227096.07</v>
      </c>
      <c r="H64" s="1">
        <v>1130544.8</v>
      </c>
      <c r="J64" s="1">
        <f t="shared" si="32"/>
        <v>1398966.85</v>
      </c>
      <c r="K64" s="1">
        <f t="shared" si="33"/>
        <v>1299188.55</v>
      </c>
      <c r="L64" s="1">
        <f t="shared" si="41"/>
        <v>113548035</v>
      </c>
      <c r="M64" s="1">
        <f t="shared" si="42"/>
        <v>565272400</v>
      </c>
      <c r="O64" s="1">
        <f t="shared" si="43"/>
        <v>4.9782666868695706</v>
      </c>
      <c r="P64" s="1">
        <f t="shared" si="44"/>
        <v>0.92867715199970602</v>
      </c>
      <c r="Q64" s="1">
        <f t="shared" si="45"/>
        <v>1.6050817756059477</v>
      </c>
      <c r="R64" s="1">
        <f t="shared" si="46"/>
        <v>-7.3994122635140866E-2</v>
      </c>
      <c r="S64" s="1">
        <f t="shared" si="47"/>
        <v>1.6790758982410885</v>
      </c>
      <c r="U64" s="1">
        <f t="shared" si="48"/>
        <v>2698155.4000000004</v>
      </c>
      <c r="V64" s="1">
        <f t="shared" si="49"/>
        <v>678820435</v>
      </c>
      <c r="W64" s="1">
        <f t="shared" si="50"/>
        <v>7.9749127431925979</v>
      </c>
      <c r="Y64" s="1">
        <f t="shared" si="51"/>
        <v>0.21054473601286122</v>
      </c>
      <c r="Z64" s="1">
        <f>AVERAGE(Y62:Y64)</f>
        <v>0.20560373290297088</v>
      </c>
      <c r="AA64">
        <f t="shared" ref="AA64" si="54">Z64-Z$52</f>
        <v>0.1671716358657242</v>
      </c>
      <c r="AB64" s="1">
        <f>_xlfn.STDEV.S(Y62:Y64)</f>
        <v>7.5321352655476773E-3</v>
      </c>
    </row>
    <row r="65" spans="1:28" x14ac:dyDescent="0.2">
      <c r="A65" s="5" t="s">
        <v>21</v>
      </c>
      <c r="B65" s="1">
        <v>0.01</v>
      </c>
      <c r="C65" s="2">
        <v>1</v>
      </c>
      <c r="D65" s="5"/>
      <c r="E65" s="6">
        <v>200475.62</v>
      </c>
      <c r="F65" s="6">
        <v>194820.27</v>
      </c>
      <c r="G65" s="6">
        <v>203000</v>
      </c>
      <c r="H65" s="1">
        <v>1426285.77</v>
      </c>
      <c r="J65" s="1">
        <f t="shared" si="32"/>
        <v>1002378.1</v>
      </c>
      <c r="K65" s="1">
        <f t="shared" si="33"/>
        <v>974101.35</v>
      </c>
      <c r="L65" s="1">
        <f t="shared" si="41"/>
        <v>101500000</v>
      </c>
      <c r="M65" s="1">
        <f t="shared" si="42"/>
        <v>713142885</v>
      </c>
      <c r="O65" s="1">
        <f t="shared" si="43"/>
        <v>7.026038275862069</v>
      </c>
      <c r="P65" s="1">
        <f t="shared" si="44"/>
        <v>0.97179033540337723</v>
      </c>
      <c r="Q65" s="1">
        <f t="shared" si="45"/>
        <v>1.9496230015746074</v>
      </c>
      <c r="R65" s="1">
        <f t="shared" si="46"/>
        <v>-2.8615202106733413E-2</v>
      </c>
      <c r="S65" s="1">
        <f t="shared" si="47"/>
        <v>1.9782382036813408</v>
      </c>
      <c r="U65" s="1">
        <f t="shared" si="48"/>
        <v>1976479.45</v>
      </c>
      <c r="V65" s="1">
        <f t="shared" si="49"/>
        <v>814642885</v>
      </c>
      <c r="W65" s="1">
        <f t="shared" si="50"/>
        <v>8.6870909983369167</v>
      </c>
      <c r="Y65" s="1">
        <f t="shared" si="51"/>
        <v>0.22772159334581171</v>
      </c>
    </row>
    <row r="66" spans="1:28" x14ac:dyDescent="0.2">
      <c r="A66" s="5" t="s">
        <v>21</v>
      </c>
      <c r="B66" s="1">
        <v>0.01</v>
      </c>
      <c r="C66" s="2">
        <v>2</v>
      </c>
      <c r="D66" s="7"/>
      <c r="E66" s="6">
        <v>217618.76</v>
      </c>
      <c r="F66" s="6">
        <v>208593.73</v>
      </c>
      <c r="G66" s="6">
        <v>228327.41</v>
      </c>
      <c r="H66" s="6">
        <v>1160504.8799999999</v>
      </c>
      <c r="J66" s="1">
        <f t="shared" ref="J66:J97" si="55">E66*5</f>
        <v>1088093.8</v>
      </c>
      <c r="K66" s="1">
        <f t="shared" ref="K66:K97" si="56">F66*5</f>
        <v>1042968.65</v>
      </c>
      <c r="L66" s="1">
        <f t="shared" si="41"/>
        <v>114163705</v>
      </c>
      <c r="M66" s="1">
        <f t="shared" si="42"/>
        <v>580252440</v>
      </c>
      <c r="O66" s="1">
        <f t="shared" si="43"/>
        <v>5.082634975800759</v>
      </c>
      <c r="P66" s="1">
        <f t="shared" si="44"/>
        <v>0.95852825372224337</v>
      </c>
      <c r="Q66" s="1">
        <f t="shared" si="45"/>
        <v>1.6258298231378789</v>
      </c>
      <c r="R66" s="1">
        <f t="shared" si="46"/>
        <v>-4.2356239912365035E-2</v>
      </c>
      <c r="S66" s="1">
        <f t="shared" si="47"/>
        <v>1.6681860630502441</v>
      </c>
      <c r="U66" s="1">
        <f t="shared" si="48"/>
        <v>2131062.4500000002</v>
      </c>
      <c r="V66" s="1">
        <f t="shared" si="49"/>
        <v>694416145</v>
      </c>
      <c r="W66" s="1">
        <f t="shared" si="50"/>
        <v>8.3480838088556339</v>
      </c>
      <c r="Y66" s="1">
        <f t="shared" si="51"/>
        <v>0.19982861950674657</v>
      </c>
    </row>
    <row r="67" spans="1:28" x14ac:dyDescent="0.2">
      <c r="A67" s="5" t="s">
        <v>21</v>
      </c>
      <c r="B67" s="1">
        <v>0.01</v>
      </c>
      <c r="C67" s="2">
        <v>3</v>
      </c>
      <c r="D67" s="8"/>
      <c r="E67" s="6">
        <v>250149.99</v>
      </c>
      <c r="F67" s="6">
        <v>261226.75</v>
      </c>
      <c r="G67" s="6">
        <v>255593.23</v>
      </c>
      <c r="H67" s="1">
        <v>1245355.96</v>
      </c>
      <c r="J67" s="1">
        <f t="shared" si="55"/>
        <v>1250749.95</v>
      </c>
      <c r="K67" s="1">
        <f t="shared" si="56"/>
        <v>1306133.75</v>
      </c>
      <c r="L67" s="1">
        <f t="shared" si="41"/>
        <v>127796615</v>
      </c>
      <c r="M67" s="1">
        <f t="shared" si="42"/>
        <v>622677980</v>
      </c>
      <c r="O67" s="1">
        <f t="shared" si="43"/>
        <v>4.8724137176872802</v>
      </c>
      <c r="P67" s="1">
        <f t="shared" si="44"/>
        <v>1.0442804734871267</v>
      </c>
      <c r="Q67" s="1">
        <f t="shared" si="45"/>
        <v>1.5835894442258132</v>
      </c>
      <c r="R67" s="1">
        <f t="shared" si="46"/>
        <v>4.3328106145201807E-2</v>
      </c>
      <c r="S67" s="1">
        <f t="shared" si="47"/>
        <v>1.5402613380806114</v>
      </c>
      <c r="U67" s="1">
        <f t="shared" si="48"/>
        <v>2556883.7000000002</v>
      </c>
      <c r="V67" s="1">
        <f t="shared" si="49"/>
        <v>750474595</v>
      </c>
      <c r="W67" s="1">
        <f t="shared" si="50"/>
        <v>8.1972728834554225</v>
      </c>
      <c r="Y67" s="1">
        <f t="shared" si="51"/>
        <v>0.18789923917127668</v>
      </c>
      <c r="Z67" s="1">
        <f>AVERAGE(Y65:Y67)</f>
        <v>0.20514981734127832</v>
      </c>
      <c r="AA67">
        <f t="shared" ref="AA67" si="57">Z67-Z$52</f>
        <v>0.16671772030403165</v>
      </c>
      <c r="AB67" s="1">
        <f>_xlfn.STDEV.S(Y65:Y67)</f>
        <v>2.0437498202964959E-2</v>
      </c>
    </row>
    <row r="68" spans="1:28" x14ac:dyDescent="0.2">
      <c r="A68" s="5" t="s">
        <v>22</v>
      </c>
      <c r="B68" s="1">
        <v>0.01</v>
      </c>
      <c r="C68" s="2">
        <v>1</v>
      </c>
      <c r="D68" s="5"/>
      <c r="E68" s="6">
        <v>214776.14</v>
      </c>
      <c r="F68" s="6">
        <v>194179.24</v>
      </c>
      <c r="G68" s="6">
        <v>202713.94</v>
      </c>
      <c r="H68" s="1">
        <v>778639.4</v>
      </c>
      <c r="J68" s="1">
        <f t="shared" si="55"/>
        <v>1073880.7000000002</v>
      </c>
      <c r="K68" s="1">
        <f t="shared" si="56"/>
        <v>970896.2</v>
      </c>
      <c r="L68" s="1">
        <f t="shared" si="41"/>
        <v>101356970</v>
      </c>
      <c r="M68" s="1">
        <f t="shared" si="42"/>
        <v>389319700</v>
      </c>
      <c r="O68" s="1">
        <f t="shared" si="43"/>
        <v>3.8410747677244101</v>
      </c>
      <c r="P68" s="1">
        <f t="shared" si="44"/>
        <v>0.90410061378326267</v>
      </c>
      <c r="Q68" s="1">
        <f t="shared" si="45"/>
        <v>1.3457522148666881</v>
      </c>
      <c r="R68" s="1">
        <f t="shared" si="46"/>
        <v>-0.10081462635035891</v>
      </c>
      <c r="S68" s="1">
        <f t="shared" si="47"/>
        <v>1.4465668412170469</v>
      </c>
      <c r="U68" s="1">
        <f t="shared" si="48"/>
        <v>2044776.9000000001</v>
      </c>
      <c r="V68" s="1">
        <f t="shared" si="49"/>
        <v>490676670</v>
      </c>
      <c r="W68" s="1">
        <f t="shared" si="50"/>
        <v>7.906685424335036</v>
      </c>
      <c r="Y68" s="1">
        <f t="shared" si="51"/>
        <v>0.18295490000965928</v>
      </c>
    </row>
    <row r="69" spans="1:28" x14ac:dyDescent="0.2">
      <c r="A69" s="5" t="s">
        <v>22</v>
      </c>
      <c r="B69" s="1">
        <v>0.01</v>
      </c>
      <c r="C69" s="2">
        <v>2</v>
      </c>
      <c r="D69" s="7"/>
      <c r="E69" s="6">
        <v>221576.52</v>
      </c>
      <c r="F69" s="6">
        <v>204142.36</v>
      </c>
      <c r="G69" s="6">
        <v>269292.3</v>
      </c>
      <c r="H69" s="6">
        <v>1037846.19</v>
      </c>
      <c r="J69" s="1">
        <f t="shared" si="55"/>
        <v>1107882.5999999999</v>
      </c>
      <c r="K69" s="1">
        <f t="shared" si="56"/>
        <v>1020711.7999999999</v>
      </c>
      <c r="L69" s="1">
        <f t="shared" si="41"/>
        <v>134646150</v>
      </c>
      <c r="M69" s="1">
        <f t="shared" si="42"/>
        <v>518923095</v>
      </c>
      <c r="O69" s="1">
        <f t="shared" si="43"/>
        <v>3.8539764783471342</v>
      </c>
      <c r="P69" s="1">
        <f t="shared" si="44"/>
        <v>0.92131765585992598</v>
      </c>
      <c r="Q69" s="1">
        <f t="shared" si="45"/>
        <v>1.3491054667942908</v>
      </c>
      <c r="R69" s="1">
        <f t="shared" si="46"/>
        <v>-8.195039897845327E-2</v>
      </c>
      <c r="S69" s="1">
        <f t="shared" si="47"/>
        <v>1.4310558657727441</v>
      </c>
      <c r="U69" s="1">
        <f t="shared" si="48"/>
        <v>2128594.4</v>
      </c>
      <c r="V69" s="1">
        <f t="shared" si="49"/>
        <v>653569245</v>
      </c>
      <c r="W69" s="1">
        <f t="shared" si="50"/>
        <v>8.2622952130520257</v>
      </c>
      <c r="Y69" s="1">
        <f t="shared" si="51"/>
        <v>0.17320318735550524</v>
      </c>
    </row>
    <row r="70" spans="1:28" x14ac:dyDescent="0.2">
      <c r="A70" s="5" t="s">
        <v>22</v>
      </c>
      <c r="B70" s="1">
        <v>0.01</v>
      </c>
      <c r="C70" s="2">
        <v>3</v>
      </c>
      <c r="D70" s="8"/>
      <c r="E70" s="6">
        <v>268908.78000000003</v>
      </c>
      <c r="F70" s="6">
        <v>249223.91</v>
      </c>
      <c r="G70" s="6">
        <v>226474.73</v>
      </c>
      <c r="H70" s="1">
        <v>846007.26</v>
      </c>
      <c r="J70" s="1">
        <f t="shared" si="55"/>
        <v>1344543.9000000001</v>
      </c>
      <c r="K70" s="1">
        <f t="shared" si="56"/>
        <v>1246119.55</v>
      </c>
      <c r="L70" s="1">
        <f t="shared" si="41"/>
        <v>113237365</v>
      </c>
      <c r="M70" s="1">
        <f t="shared" si="42"/>
        <v>423003630</v>
      </c>
      <c r="O70" s="1">
        <f t="shared" si="43"/>
        <v>3.7355481558582717</v>
      </c>
      <c r="P70" s="1">
        <f t="shared" si="44"/>
        <v>0.92679722097582673</v>
      </c>
      <c r="Q70" s="1">
        <f t="shared" si="45"/>
        <v>1.3178945697596125</v>
      </c>
      <c r="R70" s="1">
        <f t="shared" si="46"/>
        <v>-7.6020484943919955E-2</v>
      </c>
      <c r="S70" s="1">
        <f t="shared" si="47"/>
        <v>1.3939150547035324</v>
      </c>
      <c r="U70" s="1">
        <f t="shared" si="48"/>
        <v>2590663.4500000002</v>
      </c>
      <c r="V70" s="1">
        <f t="shared" si="49"/>
        <v>536240995</v>
      </c>
      <c r="W70" s="1">
        <f t="shared" si="50"/>
        <v>7.6934160967702088</v>
      </c>
      <c r="Y70" s="1">
        <f t="shared" si="51"/>
        <v>0.18118285000712689</v>
      </c>
      <c r="Z70" s="1">
        <f>AVERAGE(Y68:Y70)</f>
        <v>0.1791136457907638</v>
      </c>
      <c r="AA70">
        <f t="shared" ref="AA70" si="58">Z70-Z$52</f>
        <v>0.14068154875351713</v>
      </c>
      <c r="AB70" s="1">
        <f>_xlfn.STDEV.S(Y68:Y70)</f>
        <v>5.1947261226226405E-3</v>
      </c>
    </row>
    <row r="71" spans="1:28" x14ac:dyDescent="0.2">
      <c r="A71" s="5" t="s">
        <v>23</v>
      </c>
      <c r="B71" s="1">
        <v>0.01</v>
      </c>
      <c r="C71" s="2">
        <v>1</v>
      </c>
      <c r="D71" s="5"/>
      <c r="E71" s="6">
        <v>198211.58</v>
      </c>
      <c r="F71" s="6">
        <v>174091.77</v>
      </c>
      <c r="G71" s="6">
        <v>347781.1</v>
      </c>
      <c r="H71" s="1">
        <v>886870.54</v>
      </c>
      <c r="J71" s="1">
        <f t="shared" si="55"/>
        <v>991057.89999999991</v>
      </c>
      <c r="K71" s="1">
        <f t="shared" si="56"/>
        <v>870458.85</v>
      </c>
      <c r="L71" s="1">
        <f t="shared" si="41"/>
        <v>173890550</v>
      </c>
      <c r="M71" s="1">
        <f t="shared" si="42"/>
        <v>443435270</v>
      </c>
      <c r="O71" s="1">
        <f t="shared" si="43"/>
        <v>2.5500826238113574</v>
      </c>
      <c r="P71" s="1">
        <f t="shared" si="44"/>
        <v>0.8783128109871281</v>
      </c>
      <c r="Q71" s="1">
        <f t="shared" si="45"/>
        <v>0.93612576014006765</v>
      </c>
      <c r="R71" s="1">
        <f t="shared" si="46"/>
        <v>-0.12975247204779616</v>
      </c>
      <c r="S71" s="1">
        <f t="shared" si="47"/>
        <v>1.0658782321878637</v>
      </c>
      <c r="U71" s="1">
        <f t="shared" si="48"/>
        <v>1861516.75</v>
      </c>
      <c r="V71" s="1">
        <f t="shared" si="49"/>
        <v>617325820</v>
      </c>
      <c r="W71" s="1">
        <f t="shared" si="50"/>
        <v>8.3734097262561225</v>
      </c>
      <c r="Y71" s="1">
        <f t="shared" si="51"/>
        <v>0.12729321352156428</v>
      </c>
    </row>
    <row r="72" spans="1:28" x14ac:dyDescent="0.2">
      <c r="A72" s="5" t="s">
        <v>23</v>
      </c>
      <c r="B72" s="1">
        <v>0.01</v>
      </c>
      <c r="C72" s="2">
        <v>2</v>
      </c>
      <c r="D72" s="7"/>
      <c r="E72" s="6">
        <v>223645.19</v>
      </c>
      <c r="F72" s="6">
        <v>218033.51</v>
      </c>
      <c r="G72" s="6">
        <v>308127.84000000003</v>
      </c>
      <c r="H72" s="6">
        <v>1030573.73</v>
      </c>
      <c r="J72" s="1">
        <f t="shared" si="55"/>
        <v>1118225.95</v>
      </c>
      <c r="K72" s="1">
        <f t="shared" si="56"/>
        <v>1090167.55</v>
      </c>
      <c r="L72" s="1">
        <f t="shared" si="41"/>
        <v>154063920</v>
      </c>
      <c r="M72" s="1">
        <f t="shared" si="42"/>
        <v>515286865</v>
      </c>
      <c r="O72" s="1">
        <f t="shared" si="43"/>
        <v>3.3446303651107931</v>
      </c>
      <c r="P72" s="1">
        <f t="shared" si="44"/>
        <v>0.9749081122647888</v>
      </c>
      <c r="Q72" s="1">
        <f t="shared" si="45"/>
        <v>1.207356183770409</v>
      </c>
      <c r="R72" s="1">
        <f t="shared" si="46"/>
        <v>-2.5412056256504608E-2</v>
      </c>
      <c r="S72" s="1">
        <f t="shared" si="47"/>
        <v>1.2327682400269135</v>
      </c>
      <c r="U72" s="1">
        <f t="shared" si="48"/>
        <v>2208393.5</v>
      </c>
      <c r="V72" s="1">
        <f t="shared" si="49"/>
        <v>669350785</v>
      </c>
      <c r="W72" s="1">
        <f t="shared" si="50"/>
        <v>8.2436214084846391</v>
      </c>
      <c r="Y72" s="1">
        <f t="shared" si="51"/>
        <v>0.14954207367627328</v>
      </c>
    </row>
    <row r="73" spans="1:28" x14ac:dyDescent="0.2">
      <c r="A73" s="5" t="s">
        <v>23</v>
      </c>
      <c r="B73" s="1">
        <v>0.01</v>
      </c>
      <c r="C73" s="2">
        <v>3</v>
      </c>
      <c r="D73" s="8"/>
      <c r="E73" s="6">
        <v>284104.52</v>
      </c>
      <c r="F73" s="6">
        <v>268028.40999999997</v>
      </c>
      <c r="G73" s="6">
        <v>322067.46999999997</v>
      </c>
      <c r="H73" s="1">
        <v>857378.78</v>
      </c>
      <c r="J73" s="1">
        <f t="shared" si="55"/>
        <v>1420522.6</v>
      </c>
      <c r="K73" s="1">
        <f t="shared" si="56"/>
        <v>1340142.0499999998</v>
      </c>
      <c r="L73" s="1">
        <f t="shared" si="41"/>
        <v>161033735</v>
      </c>
      <c r="M73" s="1">
        <f t="shared" si="42"/>
        <v>428689390</v>
      </c>
      <c r="O73" s="1">
        <f t="shared" si="43"/>
        <v>2.662109215811209</v>
      </c>
      <c r="P73" s="1">
        <f t="shared" si="44"/>
        <v>0.94341480381938292</v>
      </c>
      <c r="Q73" s="1">
        <f t="shared" si="45"/>
        <v>0.97911874685903255</v>
      </c>
      <c r="R73" s="1">
        <f t="shared" si="46"/>
        <v>-5.8249216269315722E-2</v>
      </c>
      <c r="S73" s="1">
        <f t="shared" si="47"/>
        <v>1.0373679631283483</v>
      </c>
      <c r="U73" s="1">
        <f t="shared" si="48"/>
        <v>2760664.65</v>
      </c>
      <c r="V73" s="1">
        <f t="shared" si="49"/>
        <v>589723125</v>
      </c>
      <c r="W73" s="1">
        <f t="shared" si="50"/>
        <v>7.7388783098044476</v>
      </c>
      <c r="Y73" s="1">
        <f t="shared" si="51"/>
        <v>0.13404629477299035</v>
      </c>
      <c r="Z73" s="1">
        <f>AVERAGE(Y71:Y73)</f>
        <v>0.1369605273236093</v>
      </c>
      <c r="AA73">
        <f t="shared" ref="AA73" si="59">Z73-Z$52</f>
        <v>9.8528430286362628E-2</v>
      </c>
      <c r="AB73" s="1">
        <f>_xlfn.STDEV.S(Y71:Y73)</f>
        <v>1.1407125319959662E-2</v>
      </c>
    </row>
    <row r="74" spans="1:28" x14ac:dyDescent="0.2">
      <c r="A74" s="5" t="s">
        <v>16</v>
      </c>
      <c r="B74" s="1">
        <v>0.02</v>
      </c>
      <c r="C74" s="2">
        <v>1</v>
      </c>
      <c r="D74" s="5"/>
      <c r="E74" s="6">
        <v>197178.33</v>
      </c>
      <c r="F74" s="6">
        <v>172378.66</v>
      </c>
      <c r="G74" s="6">
        <v>241308.18</v>
      </c>
      <c r="H74" s="1">
        <v>739018.86</v>
      </c>
      <c r="J74" s="1">
        <f t="shared" si="55"/>
        <v>985891.64999999991</v>
      </c>
      <c r="K74" s="1">
        <f t="shared" si="56"/>
        <v>861893.3</v>
      </c>
      <c r="L74" s="1">
        <f t="shared" si="41"/>
        <v>120654090</v>
      </c>
      <c r="M74" s="1">
        <f t="shared" si="42"/>
        <v>369509430</v>
      </c>
      <c r="O74" s="1">
        <f t="shared" si="43"/>
        <v>3.0625520444437484</v>
      </c>
      <c r="P74" s="1">
        <f t="shared" si="44"/>
        <v>0.87422720336458892</v>
      </c>
      <c r="Q74" s="1">
        <f t="shared" si="45"/>
        <v>1.1192485698305283</v>
      </c>
      <c r="R74" s="1">
        <f t="shared" si="46"/>
        <v>-0.13441497902679569</v>
      </c>
      <c r="S74" s="1">
        <f t="shared" si="47"/>
        <v>1.253663548857324</v>
      </c>
      <c r="U74" s="1">
        <f t="shared" si="48"/>
        <v>1847784.95</v>
      </c>
      <c r="V74" s="1">
        <f t="shared" si="49"/>
        <v>490163520</v>
      </c>
      <c r="W74" s="1">
        <f t="shared" si="50"/>
        <v>8.0513224446954954</v>
      </c>
      <c r="Y74" s="1">
        <f t="shared" si="51"/>
        <v>0.15570902264425929</v>
      </c>
    </row>
    <row r="75" spans="1:28" x14ac:dyDescent="0.2">
      <c r="A75" s="5" t="s">
        <v>16</v>
      </c>
      <c r="B75" s="1">
        <v>0.02</v>
      </c>
      <c r="C75" s="2">
        <v>2</v>
      </c>
      <c r="D75" s="7"/>
      <c r="E75" s="6">
        <v>209212.71</v>
      </c>
      <c r="F75" s="6">
        <v>199149.41</v>
      </c>
      <c r="G75" s="6">
        <v>262416.65999999997</v>
      </c>
      <c r="H75" s="6">
        <v>858933.11</v>
      </c>
      <c r="J75" s="1">
        <f t="shared" si="55"/>
        <v>1046063.5499999999</v>
      </c>
      <c r="K75" s="1">
        <f t="shared" si="56"/>
        <v>995747.05</v>
      </c>
      <c r="L75" s="1">
        <f t="shared" si="41"/>
        <v>131208329.99999999</v>
      </c>
      <c r="M75" s="1">
        <f t="shared" si="42"/>
        <v>429466555</v>
      </c>
      <c r="O75" s="1">
        <f t="shared" si="43"/>
        <v>3.2731653165618377</v>
      </c>
      <c r="P75" s="1">
        <f t="shared" si="44"/>
        <v>0.95189919388740785</v>
      </c>
      <c r="Q75" s="1">
        <f t="shared" si="45"/>
        <v>1.1857575034282937</v>
      </c>
      <c r="R75" s="1">
        <f t="shared" si="46"/>
        <v>-4.9296138571114985E-2</v>
      </c>
      <c r="S75" s="1">
        <f t="shared" si="47"/>
        <v>1.2350536419994087</v>
      </c>
      <c r="U75" s="1">
        <f t="shared" si="48"/>
        <v>2041810.6</v>
      </c>
      <c r="V75" s="1">
        <f t="shared" si="49"/>
        <v>560674885</v>
      </c>
      <c r="W75" s="1">
        <f t="shared" si="50"/>
        <v>8.1011715897469365</v>
      </c>
      <c r="Y75" s="1">
        <f t="shared" si="51"/>
        <v>0.15245370725914834</v>
      </c>
    </row>
    <row r="76" spans="1:28" x14ac:dyDescent="0.2">
      <c r="A76" s="5" t="s">
        <v>16</v>
      </c>
      <c r="B76" s="1">
        <v>0.02</v>
      </c>
      <c r="C76" s="2">
        <v>3</v>
      </c>
      <c r="D76" s="8"/>
      <c r="E76" s="6">
        <v>274816.09999999998</v>
      </c>
      <c r="F76" s="6">
        <v>282924.07</v>
      </c>
      <c r="G76" s="6">
        <v>158068.12</v>
      </c>
      <c r="H76" s="1">
        <v>660378.23</v>
      </c>
      <c r="J76" s="1">
        <f t="shared" si="55"/>
        <v>1374080.5</v>
      </c>
      <c r="K76" s="1">
        <f t="shared" si="56"/>
        <v>1414620.35</v>
      </c>
      <c r="L76" s="1">
        <f t="shared" si="41"/>
        <v>79034060</v>
      </c>
      <c r="M76" s="1">
        <f t="shared" si="42"/>
        <v>330189115</v>
      </c>
      <c r="O76" s="1">
        <f t="shared" si="43"/>
        <v>4.1778078337364928</v>
      </c>
      <c r="P76" s="1">
        <f t="shared" si="44"/>
        <v>1.0295032569052542</v>
      </c>
      <c r="Q76" s="1">
        <f t="shared" si="45"/>
        <v>1.4297866672791881</v>
      </c>
      <c r="R76" s="1">
        <f t="shared" si="46"/>
        <v>2.9076411060357413E-2</v>
      </c>
      <c r="S76" s="1">
        <f t="shared" si="47"/>
        <v>1.4007102562188307</v>
      </c>
      <c r="U76" s="1">
        <f t="shared" si="48"/>
        <v>2788700.85</v>
      </c>
      <c r="V76" s="1">
        <f t="shared" si="49"/>
        <v>409223175</v>
      </c>
      <c r="W76" s="1">
        <f t="shared" si="50"/>
        <v>7.1971508577954779</v>
      </c>
      <c r="Y76" s="1">
        <f t="shared" si="51"/>
        <v>0.19462010507973082</v>
      </c>
      <c r="Z76" s="1">
        <f>AVERAGE(Y74:Y76)</f>
        <v>0.16759427832771281</v>
      </c>
      <c r="AA76">
        <f>Z76-Z$76</f>
        <v>0</v>
      </c>
      <c r="AB76" s="1">
        <f>_xlfn.STDEV.S(Y74:Y76)</f>
        <v>2.3461580366350016E-2</v>
      </c>
    </row>
    <row r="77" spans="1:28" x14ac:dyDescent="0.2">
      <c r="A77" s="5" t="s">
        <v>17</v>
      </c>
      <c r="B77" s="1">
        <v>0.02</v>
      </c>
      <c r="C77" s="2">
        <v>1</v>
      </c>
      <c r="D77" s="5"/>
      <c r="E77" s="6">
        <v>177259.6</v>
      </c>
      <c r="F77" s="6">
        <v>175034.07</v>
      </c>
      <c r="G77" s="6">
        <v>228004</v>
      </c>
      <c r="H77" s="1">
        <v>572091.43000000005</v>
      </c>
      <c r="J77" s="1">
        <f t="shared" si="55"/>
        <v>886298</v>
      </c>
      <c r="K77" s="1">
        <f t="shared" si="56"/>
        <v>875170.35000000009</v>
      </c>
      <c r="L77" s="1">
        <f t="shared" si="41"/>
        <v>114002000</v>
      </c>
      <c r="M77" s="1">
        <f t="shared" si="42"/>
        <v>286045715</v>
      </c>
      <c r="O77" s="1">
        <f t="shared" si="43"/>
        <v>2.5091289187908985</v>
      </c>
      <c r="P77" s="1">
        <f t="shared" si="44"/>
        <v>0.98744479847635902</v>
      </c>
      <c r="Q77" s="1">
        <f t="shared" si="45"/>
        <v>0.91993564860346599</v>
      </c>
      <c r="R77" s="1">
        <f t="shared" si="46"/>
        <v>-1.2634684046443627E-2</v>
      </c>
      <c r="S77" s="1">
        <f t="shared" si="47"/>
        <v>0.93257033264990963</v>
      </c>
      <c r="U77" s="1">
        <f t="shared" si="48"/>
        <v>1761468.35</v>
      </c>
      <c r="V77" s="1">
        <f t="shared" si="49"/>
        <v>400047715</v>
      </c>
      <c r="W77" s="1">
        <f t="shared" si="50"/>
        <v>7.8272497222226916</v>
      </c>
      <c r="Y77" s="1">
        <f t="shared" si="51"/>
        <v>0.11914406282480139</v>
      </c>
    </row>
    <row r="78" spans="1:28" x14ac:dyDescent="0.2">
      <c r="A78" s="5" t="s">
        <v>17</v>
      </c>
      <c r="B78" s="1">
        <v>0.02</v>
      </c>
      <c r="C78" s="2">
        <v>2</v>
      </c>
      <c r="D78" s="7"/>
      <c r="E78" s="6">
        <v>230663.07</v>
      </c>
      <c r="F78" s="6">
        <v>220210.68</v>
      </c>
      <c r="G78" s="6">
        <v>284149.75</v>
      </c>
      <c r="H78" s="6">
        <v>765215.58</v>
      </c>
      <c r="J78" s="1">
        <f t="shared" si="55"/>
        <v>1153315.3500000001</v>
      </c>
      <c r="K78" s="1">
        <f t="shared" si="56"/>
        <v>1101053.3999999999</v>
      </c>
      <c r="L78" s="1">
        <f t="shared" si="41"/>
        <v>142074875</v>
      </c>
      <c r="M78" s="1">
        <f t="shared" si="42"/>
        <v>382607790</v>
      </c>
      <c r="O78" s="1">
        <f t="shared" si="43"/>
        <v>2.6930010672189577</v>
      </c>
      <c r="P78" s="1">
        <f t="shared" si="44"/>
        <v>0.95468546395398257</v>
      </c>
      <c r="Q78" s="1">
        <f t="shared" si="45"/>
        <v>0.99065621012309213</v>
      </c>
      <c r="R78" s="1">
        <f t="shared" si="46"/>
        <v>-4.6373349867622503E-2</v>
      </c>
      <c r="S78" s="1">
        <f t="shared" si="47"/>
        <v>1.0370295599907147</v>
      </c>
      <c r="U78" s="1">
        <f t="shared" si="48"/>
        <v>2254368.75</v>
      </c>
      <c r="V78" s="1">
        <f t="shared" si="49"/>
        <v>524682665</v>
      </c>
      <c r="W78" s="1">
        <f t="shared" si="50"/>
        <v>7.8625777970171589</v>
      </c>
      <c r="Y78" s="1">
        <f t="shared" si="51"/>
        <v>0.13189434645519624</v>
      </c>
    </row>
    <row r="79" spans="1:28" x14ac:dyDescent="0.2">
      <c r="A79" s="5" t="s">
        <v>17</v>
      </c>
      <c r="B79" s="1">
        <v>0.02</v>
      </c>
      <c r="C79" s="2">
        <v>3</v>
      </c>
      <c r="D79" s="8"/>
      <c r="E79" s="6">
        <v>273755.98</v>
      </c>
      <c r="F79" s="6">
        <v>266863.83</v>
      </c>
      <c r="G79" s="6">
        <v>257194.12</v>
      </c>
      <c r="H79" s="1">
        <v>1026533.33</v>
      </c>
      <c r="J79" s="1">
        <f t="shared" si="55"/>
        <v>1368779.9</v>
      </c>
      <c r="K79" s="1">
        <f t="shared" si="56"/>
        <v>1334319.1500000001</v>
      </c>
      <c r="L79" s="1">
        <f t="shared" si="41"/>
        <v>128597060</v>
      </c>
      <c r="M79" s="1">
        <f t="shared" si="42"/>
        <v>513266665</v>
      </c>
      <c r="O79" s="1">
        <f t="shared" si="43"/>
        <v>3.9912783775927694</v>
      </c>
      <c r="P79" s="1">
        <f t="shared" si="44"/>
        <v>0.97482374631597102</v>
      </c>
      <c r="Q79" s="1">
        <f t="shared" si="45"/>
        <v>1.3841115749727897</v>
      </c>
      <c r="R79" s="1">
        <f t="shared" si="46"/>
        <v>-2.5498597334960228E-2</v>
      </c>
      <c r="S79" s="1">
        <f t="shared" si="47"/>
        <v>1.4096101723077499</v>
      </c>
      <c r="U79" s="1">
        <f t="shared" si="48"/>
        <v>2703099.05</v>
      </c>
      <c r="V79" s="1">
        <f t="shared" si="49"/>
        <v>641863725</v>
      </c>
      <c r="W79" s="1">
        <f t="shared" si="50"/>
        <v>7.8915088413001833</v>
      </c>
      <c r="Y79" s="1">
        <f t="shared" si="51"/>
        <v>0.17862365748493622</v>
      </c>
      <c r="Z79" s="1">
        <f>AVERAGE(Y77:Y79)</f>
        <v>0.14322068892164463</v>
      </c>
      <c r="AA79">
        <f t="shared" ref="AA79" si="60">Z79-Z$76</f>
        <v>-2.437358940606818E-2</v>
      </c>
      <c r="AB79" s="1">
        <f>_xlfn.STDEV.S(Y77:Y79)</f>
        <v>3.131565216443577E-2</v>
      </c>
    </row>
    <row r="80" spans="1:28" x14ac:dyDescent="0.2">
      <c r="A80" s="5" t="s">
        <v>20</v>
      </c>
      <c r="B80" s="1">
        <v>0.02</v>
      </c>
      <c r="C80" s="2">
        <v>1</v>
      </c>
      <c r="D80" s="5"/>
      <c r="E80" s="6">
        <v>195639.59</v>
      </c>
      <c r="F80" s="6">
        <v>183489.55</v>
      </c>
      <c r="G80" s="6">
        <v>58028.12</v>
      </c>
      <c r="H80" s="1">
        <v>774917.18</v>
      </c>
      <c r="J80" s="1">
        <f t="shared" si="55"/>
        <v>978197.95</v>
      </c>
      <c r="K80" s="1">
        <f t="shared" si="56"/>
        <v>917447.75</v>
      </c>
      <c r="L80" s="1">
        <f t="shared" si="41"/>
        <v>29014060</v>
      </c>
      <c r="M80" s="1">
        <f t="shared" si="42"/>
        <v>387458590</v>
      </c>
      <c r="O80" s="1">
        <f t="shared" si="43"/>
        <v>13.354166566140691</v>
      </c>
      <c r="P80" s="1">
        <f t="shared" si="44"/>
        <v>0.93789580115149496</v>
      </c>
      <c r="Q80" s="1">
        <f t="shared" si="45"/>
        <v>2.5918284384850927</v>
      </c>
      <c r="R80" s="1">
        <f t="shared" si="46"/>
        <v>-6.4116422338876516E-2</v>
      </c>
      <c r="S80" s="1">
        <f t="shared" si="47"/>
        <v>2.6559448608239693</v>
      </c>
      <c r="U80" s="1">
        <f t="shared" si="48"/>
        <v>1895645.7</v>
      </c>
      <c r="V80" s="1">
        <f t="shared" si="49"/>
        <v>416472650</v>
      </c>
      <c r="W80" s="1">
        <f t="shared" si="50"/>
        <v>7.7793885990358387</v>
      </c>
      <c r="Y80" s="1">
        <f t="shared" si="51"/>
        <v>0.34140791747479249</v>
      </c>
    </row>
    <row r="81" spans="1:28" x14ac:dyDescent="0.2">
      <c r="A81" s="5" t="s">
        <v>20</v>
      </c>
      <c r="B81" s="1">
        <v>0.02</v>
      </c>
      <c r="C81" s="2">
        <v>2</v>
      </c>
      <c r="D81" s="7"/>
      <c r="E81" s="6">
        <v>222923.68</v>
      </c>
      <c r="F81" s="6">
        <v>217231.84</v>
      </c>
      <c r="G81" s="6">
        <v>48164.639999999999</v>
      </c>
      <c r="H81" s="6">
        <v>1062554.32</v>
      </c>
      <c r="J81" s="1">
        <f t="shared" si="55"/>
        <v>1114618.3999999999</v>
      </c>
      <c r="K81" s="1">
        <f t="shared" si="56"/>
        <v>1086159.2</v>
      </c>
      <c r="L81" s="1">
        <f t="shared" si="41"/>
        <v>24082320</v>
      </c>
      <c r="M81" s="1">
        <f t="shared" si="42"/>
        <v>531277160.00000006</v>
      </c>
      <c r="O81" s="1">
        <f t="shared" si="43"/>
        <v>22.060879516591427</v>
      </c>
      <c r="P81" s="1">
        <f t="shared" si="44"/>
        <v>0.97446731545074083</v>
      </c>
      <c r="Q81" s="1">
        <f t="shared" si="45"/>
        <v>3.0938058823230463</v>
      </c>
      <c r="R81" s="1">
        <f t="shared" si="46"/>
        <v>-2.5864300411523378E-2</v>
      </c>
      <c r="S81" s="1">
        <f t="shared" si="47"/>
        <v>3.1196701827345699</v>
      </c>
      <c r="U81" s="1">
        <f t="shared" si="48"/>
        <v>2200777.5999999996</v>
      </c>
      <c r="V81" s="1">
        <f t="shared" si="49"/>
        <v>555359480</v>
      </c>
      <c r="W81" s="1">
        <f t="shared" si="50"/>
        <v>7.9792647484421941</v>
      </c>
      <c r="Y81" s="1">
        <f t="shared" si="51"/>
        <v>0.39097213604093389</v>
      </c>
    </row>
    <row r="82" spans="1:28" x14ac:dyDescent="0.2">
      <c r="A82" s="5" t="s">
        <v>20</v>
      </c>
      <c r="B82" s="1">
        <v>0.02</v>
      </c>
      <c r="C82" s="2">
        <v>3</v>
      </c>
      <c r="D82" s="8"/>
      <c r="E82" s="6">
        <v>271370.88</v>
      </c>
      <c r="F82" s="6">
        <v>267938.87</v>
      </c>
      <c r="G82" s="6">
        <v>59472.21</v>
      </c>
      <c r="H82" s="1">
        <v>1245601.68</v>
      </c>
      <c r="J82" s="1">
        <f t="shared" si="55"/>
        <v>1356854.4</v>
      </c>
      <c r="K82" s="1">
        <f t="shared" si="56"/>
        <v>1339694.3500000001</v>
      </c>
      <c r="L82" s="1">
        <f t="shared" si="41"/>
        <v>29736105</v>
      </c>
      <c r="M82" s="1">
        <f t="shared" si="42"/>
        <v>622800840</v>
      </c>
      <c r="O82" s="1">
        <f t="shared" si="43"/>
        <v>20.944264220213103</v>
      </c>
      <c r="P82" s="1">
        <f t="shared" si="44"/>
        <v>0.9873530645587324</v>
      </c>
      <c r="Q82" s="1">
        <f t="shared" si="45"/>
        <v>3.041864824644362</v>
      </c>
      <c r="R82" s="1">
        <f t="shared" si="46"/>
        <v>-1.2727588661553569E-2</v>
      </c>
      <c r="S82" s="1">
        <f t="shared" si="47"/>
        <v>3.0545924133059157</v>
      </c>
      <c r="U82" s="1">
        <f t="shared" si="48"/>
        <v>2696548.75</v>
      </c>
      <c r="V82" s="1">
        <f t="shared" si="49"/>
        <v>652536945</v>
      </c>
      <c r="W82" s="1">
        <f t="shared" si="50"/>
        <v>7.9188016594491666</v>
      </c>
      <c r="Y82" s="1">
        <f t="shared" si="51"/>
        <v>0.38573922478043143</v>
      </c>
      <c r="Z82" s="1">
        <f>AVERAGE(Y80:Y82)</f>
        <v>0.37270642609871923</v>
      </c>
      <c r="AA82">
        <f t="shared" ref="AA82" si="61">Z82-Z$76</f>
        <v>0.20511214777100642</v>
      </c>
      <c r="AB82" s="1">
        <f>_xlfn.STDEV.S(Y80:Y82)</f>
        <v>2.7231293058292104E-2</v>
      </c>
    </row>
    <row r="83" spans="1:28" x14ac:dyDescent="0.2">
      <c r="A83" s="5" t="s">
        <v>18</v>
      </c>
      <c r="B83" s="1">
        <v>0.02</v>
      </c>
      <c r="C83" s="2">
        <v>1</v>
      </c>
      <c r="D83" s="5"/>
      <c r="E83" s="6">
        <v>192397.16</v>
      </c>
      <c r="F83" s="6">
        <v>187986.22</v>
      </c>
      <c r="G83" s="6">
        <v>59309.75</v>
      </c>
      <c r="H83" s="1">
        <v>860595.52</v>
      </c>
      <c r="J83" s="1">
        <f t="shared" si="55"/>
        <v>961985.8</v>
      </c>
      <c r="K83" s="1">
        <f t="shared" si="56"/>
        <v>939931.1</v>
      </c>
      <c r="L83" s="1">
        <f t="shared" si="41"/>
        <v>29654875</v>
      </c>
      <c r="M83" s="1">
        <f t="shared" si="42"/>
        <v>430297760</v>
      </c>
      <c r="O83" s="1">
        <f t="shared" si="43"/>
        <v>14.510186267856465</v>
      </c>
      <c r="P83" s="1">
        <f t="shared" si="44"/>
        <v>0.97707377801210782</v>
      </c>
      <c r="Q83" s="1">
        <f t="shared" si="45"/>
        <v>2.6748509040195216</v>
      </c>
      <c r="R83" s="1">
        <f t="shared" si="46"/>
        <v>-2.3193114936713419E-2</v>
      </c>
      <c r="S83" s="1">
        <f t="shared" si="47"/>
        <v>2.6980440189562351</v>
      </c>
      <c r="U83" s="1">
        <f t="shared" si="48"/>
        <v>1901916.9</v>
      </c>
      <c r="V83" s="1">
        <f t="shared" si="49"/>
        <v>459952635</v>
      </c>
      <c r="W83" s="1">
        <f t="shared" si="50"/>
        <v>7.9178872805047789</v>
      </c>
      <c r="Y83" s="1">
        <f t="shared" si="51"/>
        <v>0.3407530220339573</v>
      </c>
    </row>
    <row r="84" spans="1:28" x14ac:dyDescent="0.2">
      <c r="A84" s="5" t="s">
        <v>18</v>
      </c>
      <c r="B84" s="1">
        <v>0.02</v>
      </c>
      <c r="C84" s="2">
        <v>2</v>
      </c>
      <c r="D84" s="7"/>
      <c r="E84" s="6">
        <v>225088.18</v>
      </c>
      <c r="F84" s="6">
        <v>212421.84</v>
      </c>
      <c r="G84" s="6">
        <v>56898.83</v>
      </c>
      <c r="H84" s="6">
        <v>1158727.29</v>
      </c>
      <c r="J84" s="1">
        <f t="shared" si="55"/>
        <v>1125440.8999999999</v>
      </c>
      <c r="K84" s="1">
        <f t="shared" si="56"/>
        <v>1062109.2</v>
      </c>
      <c r="L84" s="1">
        <f t="shared" si="41"/>
        <v>28449415</v>
      </c>
      <c r="M84" s="1">
        <f t="shared" si="42"/>
        <v>579363645</v>
      </c>
      <c r="O84" s="1">
        <f t="shared" si="43"/>
        <v>20.364694493718062</v>
      </c>
      <c r="P84" s="1">
        <f t="shared" si="44"/>
        <v>0.94372720948741073</v>
      </c>
      <c r="Q84" s="1">
        <f t="shared" si="45"/>
        <v>3.0138027394517879</v>
      </c>
      <c r="R84" s="1">
        <f t="shared" si="46"/>
        <v>-5.7918127598003473E-2</v>
      </c>
      <c r="S84" s="1">
        <f t="shared" si="47"/>
        <v>3.0717208670497915</v>
      </c>
      <c r="U84" s="1">
        <f t="shared" si="48"/>
        <v>2187550.0999999996</v>
      </c>
      <c r="V84" s="1">
        <f t="shared" si="49"/>
        <v>607813060</v>
      </c>
      <c r="W84" s="1">
        <f t="shared" si="50"/>
        <v>8.118167805563262</v>
      </c>
      <c r="Y84" s="1">
        <f t="shared" si="51"/>
        <v>0.37837612385208225</v>
      </c>
    </row>
    <row r="85" spans="1:28" x14ac:dyDescent="0.2">
      <c r="A85" s="5" t="s">
        <v>18</v>
      </c>
      <c r="B85" s="1">
        <v>0.02</v>
      </c>
      <c r="C85" s="2">
        <v>3</v>
      </c>
      <c r="D85" s="8"/>
      <c r="E85" s="6">
        <v>264264.28000000003</v>
      </c>
      <c r="F85" s="6">
        <v>268048.55</v>
      </c>
      <c r="G85" s="6">
        <v>63074.63</v>
      </c>
      <c r="H85" s="1">
        <v>1362560.91</v>
      </c>
      <c r="J85" s="1">
        <f t="shared" si="55"/>
        <v>1321321.4000000001</v>
      </c>
      <c r="K85" s="1">
        <f t="shared" si="56"/>
        <v>1340242.75</v>
      </c>
      <c r="L85" s="1">
        <f t="shared" si="41"/>
        <v>31537315</v>
      </c>
      <c r="M85" s="1">
        <f t="shared" si="42"/>
        <v>681280455</v>
      </c>
      <c r="O85" s="1">
        <f t="shared" si="43"/>
        <v>21.602360727284488</v>
      </c>
      <c r="P85" s="1">
        <f t="shared" si="44"/>
        <v>1.0143200208518532</v>
      </c>
      <c r="Q85" s="1">
        <f t="shared" si="45"/>
        <v>3.0728026016479197</v>
      </c>
      <c r="R85" s="1">
        <f t="shared" si="46"/>
        <v>1.4218457795025558E-2</v>
      </c>
      <c r="S85" s="1">
        <f t="shared" si="47"/>
        <v>3.0585841438528942</v>
      </c>
      <c r="U85" s="1">
        <f t="shared" si="48"/>
        <v>2661564.1500000004</v>
      </c>
      <c r="V85" s="1">
        <f t="shared" si="49"/>
        <v>712817770</v>
      </c>
      <c r="W85" s="1">
        <f t="shared" si="50"/>
        <v>8.0651151533131262</v>
      </c>
      <c r="Y85" s="1">
        <f t="shared" si="51"/>
        <v>0.37923626454315862</v>
      </c>
      <c r="Z85" s="1">
        <f>AVERAGE(Y83:Y85)</f>
        <v>0.36612180347639939</v>
      </c>
      <c r="AA85">
        <f t="shared" ref="AA85" si="62">Z85-Z$76</f>
        <v>0.19852752514868657</v>
      </c>
      <c r="AB85" s="1">
        <f>_xlfn.STDEV.S(Y83:Y85)</f>
        <v>2.197421817512302E-2</v>
      </c>
    </row>
    <row r="86" spans="1:28" x14ac:dyDescent="0.2">
      <c r="A86" s="5" t="s">
        <v>19</v>
      </c>
      <c r="B86" s="1">
        <v>0.02</v>
      </c>
      <c r="C86" s="2">
        <v>1</v>
      </c>
      <c r="D86" s="5"/>
      <c r="E86" s="6">
        <v>195680.48</v>
      </c>
      <c r="F86" s="6">
        <v>193838.96</v>
      </c>
      <c r="G86" s="6">
        <v>27940.79</v>
      </c>
      <c r="H86" s="1">
        <v>2001401.49</v>
      </c>
      <c r="J86" s="1">
        <f t="shared" si="55"/>
        <v>978402.4</v>
      </c>
      <c r="K86" s="1">
        <f t="shared" si="56"/>
        <v>969194.79999999993</v>
      </c>
      <c r="L86" s="1">
        <f t="shared" ref="L86:L114" si="63">G86*500</f>
        <v>13970395</v>
      </c>
      <c r="M86" s="1">
        <f t="shared" ref="M86:M114" si="64">H86*500</f>
        <v>1000700745</v>
      </c>
      <c r="O86" s="1">
        <f t="shared" ref="O86:O114" si="65">M86/L86</f>
        <v>71.630096715232455</v>
      </c>
      <c r="P86" s="1">
        <f t="shared" ref="P86:P114" si="66">K86/J86</f>
        <v>0.99058914818688093</v>
      </c>
      <c r="Q86" s="1">
        <f t="shared" ref="Q86:Q114" si="67">LN(O86)</f>
        <v>4.2715153308311224</v>
      </c>
      <c r="R86" s="1">
        <f t="shared" ref="R86:R114" si="68">LN(P86)</f>
        <v>-9.4554136761313239E-3</v>
      </c>
      <c r="S86" s="1">
        <f t="shared" ref="S86:S114" si="69">Q86-R86</f>
        <v>4.280970744507254</v>
      </c>
      <c r="U86" s="1">
        <f t="shared" ref="U86:U114" si="70">J86+K86</f>
        <v>1947597.2</v>
      </c>
      <c r="V86" s="1">
        <f t="shared" ref="V86:V114" si="71">L86+M86</f>
        <v>1014671140</v>
      </c>
      <c r="W86" s="1">
        <f t="shared" ref="W86:W114" si="72">LN(V86/U86)/LN(2)</f>
        <v>9.0251011715354323</v>
      </c>
      <c r="Y86" s="1">
        <f t="shared" ref="Y86:Y114" si="73">S86/W86</f>
        <v>0.47434047144082447</v>
      </c>
    </row>
    <row r="87" spans="1:28" x14ac:dyDescent="0.2">
      <c r="A87" s="5" t="s">
        <v>19</v>
      </c>
      <c r="B87" s="1">
        <v>0.02</v>
      </c>
      <c r="C87" s="2">
        <v>2</v>
      </c>
      <c r="D87" s="7"/>
      <c r="E87" s="6">
        <v>223677.6</v>
      </c>
      <c r="F87" s="6">
        <v>218156.19</v>
      </c>
      <c r="G87" s="6">
        <v>23569.02</v>
      </c>
      <c r="H87" s="6">
        <v>1783728.76</v>
      </c>
      <c r="J87" s="1">
        <f t="shared" si="55"/>
        <v>1118388</v>
      </c>
      <c r="K87" s="1">
        <f t="shared" si="56"/>
        <v>1090780.95</v>
      </c>
      <c r="L87" s="1">
        <f t="shared" si="63"/>
        <v>11784510</v>
      </c>
      <c r="M87" s="1">
        <f t="shared" si="64"/>
        <v>891864380</v>
      </c>
      <c r="O87" s="1">
        <f t="shared" si="65"/>
        <v>75.681074563134146</v>
      </c>
      <c r="P87" s="1">
        <f t="shared" si="66"/>
        <v>0.97531531990686593</v>
      </c>
      <c r="Q87" s="1">
        <f t="shared" si="67"/>
        <v>4.3265281234157351</v>
      </c>
      <c r="R87" s="1">
        <f t="shared" si="68"/>
        <v>-2.4994455235742122E-2</v>
      </c>
      <c r="S87" s="1">
        <f t="shared" si="69"/>
        <v>4.3515225786514771</v>
      </c>
      <c r="U87" s="1">
        <f t="shared" si="70"/>
        <v>2209168.9500000002</v>
      </c>
      <c r="V87" s="1">
        <f t="shared" si="71"/>
        <v>903648890</v>
      </c>
      <c r="W87" s="1">
        <f t="shared" si="72"/>
        <v>8.6761147610618874</v>
      </c>
      <c r="Y87" s="1">
        <f t="shared" si="73"/>
        <v>0.5015519847871267</v>
      </c>
    </row>
    <row r="88" spans="1:28" x14ac:dyDescent="0.2">
      <c r="A88" s="5" t="s">
        <v>19</v>
      </c>
      <c r="B88" s="1">
        <v>0.02</v>
      </c>
      <c r="C88" s="2">
        <v>3</v>
      </c>
      <c r="D88" s="8"/>
      <c r="E88" s="6">
        <v>279793.37</v>
      </c>
      <c r="F88" s="6">
        <v>259837.71</v>
      </c>
      <c r="G88" s="6">
        <v>24677.08</v>
      </c>
      <c r="H88" s="1">
        <v>2242143.7999999998</v>
      </c>
      <c r="J88" s="1">
        <f t="shared" si="55"/>
        <v>1398966.85</v>
      </c>
      <c r="K88" s="1">
        <f t="shared" si="56"/>
        <v>1299188.55</v>
      </c>
      <c r="L88" s="1">
        <f t="shared" si="63"/>
        <v>12338540</v>
      </c>
      <c r="M88" s="1">
        <f t="shared" si="64"/>
        <v>1121071900</v>
      </c>
      <c r="O88" s="1">
        <f t="shared" si="65"/>
        <v>90.859364235963085</v>
      </c>
      <c r="P88" s="1">
        <f t="shared" si="66"/>
        <v>0.92867715199970602</v>
      </c>
      <c r="Q88" s="1">
        <f t="shared" si="67"/>
        <v>4.5093128631238919</v>
      </c>
      <c r="R88" s="1">
        <f t="shared" si="68"/>
        <v>-7.3994122635140866E-2</v>
      </c>
      <c r="S88" s="1">
        <f t="shared" si="69"/>
        <v>4.5833069857590329</v>
      </c>
      <c r="U88" s="1">
        <f t="shared" si="70"/>
        <v>2698155.4000000004</v>
      </c>
      <c r="V88" s="1">
        <f t="shared" si="71"/>
        <v>1133410440</v>
      </c>
      <c r="W88" s="1">
        <f t="shared" si="72"/>
        <v>8.7144812385856891</v>
      </c>
      <c r="Y88" s="1">
        <f t="shared" si="73"/>
        <v>0.52594145999938802</v>
      </c>
      <c r="Z88" s="1">
        <f>AVERAGE(Y86:Y88)</f>
        <v>0.50061130540911314</v>
      </c>
      <c r="AA88">
        <f t="shared" ref="AA88" si="74">Z88-Z$76</f>
        <v>0.33301702708140035</v>
      </c>
      <c r="AB88" s="1">
        <f>_xlfn.STDEV.S(Y86:Y88)</f>
        <v>2.5813352423201767E-2</v>
      </c>
    </row>
    <row r="89" spans="1:28" x14ac:dyDescent="0.2">
      <c r="A89" s="5" t="s">
        <v>21</v>
      </c>
      <c r="B89" s="1">
        <v>0.02</v>
      </c>
      <c r="C89" s="2">
        <v>1</v>
      </c>
      <c r="D89" s="5"/>
      <c r="E89" s="6">
        <v>200475.62</v>
      </c>
      <c r="F89" s="6">
        <v>194820.27</v>
      </c>
      <c r="G89" s="6">
        <v>26348.04</v>
      </c>
      <c r="H89" s="1">
        <v>2375102.29</v>
      </c>
      <c r="J89" s="1">
        <f t="shared" si="55"/>
        <v>1002378.1</v>
      </c>
      <c r="K89" s="1">
        <f t="shared" si="56"/>
        <v>974101.35</v>
      </c>
      <c r="L89" s="1">
        <f t="shared" si="63"/>
        <v>13174020</v>
      </c>
      <c r="M89" s="1">
        <f t="shared" si="64"/>
        <v>1187551145</v>
      </c>
      <c r="O89" s="1">
        <f t="shared" si="65"/>
        <v>90.143414462707668</v>
      </c>
      <c r="P89" s="1">
        <f t="shared" si="66"/>
        <v>0.97179033540337723</v>
      </c>
      <c r="Q89" s="1">
        <f t="shared" si="67"/>
        <v>4.5014018960958744</v>
      </c>
      <c r="R89" s="1">
        <f t="shared" si="68"/>
        <v>-2.8615202106733413E-2</v>
      </c>
      <c r="S89" s="1">
        <f t="shared" si="69"/>
        <v>4.5300170982026078</v>
      </c>
      <c r="U89" s="1">
        <f t="shared" si="70"/>
        <v>1976479.45</v>
      </c>
      <c r="V89" s="1">
        <f t="shared" si="71"/>
        <v>1200725165</v>
      </c>
      <c r="W89" s="1">
        <f t="shared" si="72"/>
        <v>9.2467572986634696</v>
      </c>
      <c r="Y89" s="1">
        <f t="shared" si="73"/>
        <v>0.48990331982189889</v>
      </c>
    </row>
    <row r="90" spans="1:28" x14ac:dyDescent="0.2">
      <c r="A90" s="5" t="s">
        <v>21</v>
      </c>
      <c r="B90" s="1">
        <v>0.02</v>
      </c>
      <c r="C90" s="2">
        <v>2</v>
      </c>
      <c r="D90" s="7"/>
      <c r="E90" s="6">
        <v>217618.76</v>
      </c>
      <c r="F90" s="6">
        <v>208593.73</v>
      </c>
      <c r="G90" s="6">
        <v>21759.62</v>
      </c>
      <c r="H90" s="6">
        <v>1807069.95</v>
      </c>
      <c r="J90" s="1">
        <f t="shared" si="55"/>
        <v>1088093.8</v>
      </c>
      <c r="K90" s="1">
        <f t="shared" si="56"/>
        <v>1042968.65</v>
      </c>
      <c r="L90" s="1">
        <f t="shared" si="63"/>
        <v>10879810</v>
      </c>
      <c r="M90" s="1">
        <f t="shared" si="64"/>
        <v>903534975</v>
      </c>
      <c r="O90" s="1">
        <f t="shared" si="65"/>
        <v>83.046944294063962</v>
      </c>
      <c r="P90" s="1">
        <f t="shared" si="66"/>
        <v>0.95852825372224337</v>
      </c>
      <c r="Q90" s="1">
        <f t="shared" si="67"/>
        <v>4.4194060418130352</v>
      </c>
      <c r="R90" s="1">
        <f t="shared" si="68"/>
        <v>-4.2356239912365035E-2</v>
      </c>
      <c r="S90" s="1">
        <f t="shared" si="69"/>
        <v>4.4617622817254006</v>
      </c>
      <c r="U90" s="1">
        <f t="shared" si="70"/>
        <v>2131062.4500000002</v>
      </c>
      <c r="V90" s="1">
        <f t="shared" si="71"/>
        <v>914414785</v>
      </c>
      <c r="W90" s="1">
        <f t="shared" si="72"/>
        <v>8.7451320487926392</v>
      </c>
      <c r="Y90" s="1">
        <f t="shared" si="73"/>
        <v>0.5101995323605657</v>
      </c>
    </row>
    <row r="91" spans="1:28" x14ac:dyDescent="0.2">
      <c r="A91" s="5" t="s">
        <v>21</v>
      </c>
      <c r="B91" s="1">
        <v>0.02</v>
      </c>
      <c r="C91" s="2">
        <v>3</v>
      </c>
      <c r="D91" s="8"/>
      <c r="E91" s="6">
        <v>250149.99</v>
      </c>
      <c r="F91" s="6">
        <v>261226.75</v>
      </c>
      <c r="G91" s="6">
        <v>18725.79</v>
      </c>
      <c r="H91" s="1">
        <v>1660066.04</v>
      </c>
      <c r="J91" s="1">
        <f t="shared" si="55"/>
        <v>1250749.95</v>
      </c>
      <c r="K91" s="1">
        <f t="shared" si="56"/>
        <v>1306133.75</v>
      </c>
      <c r="L91" s="1">
        <f t="shared" si="63"/>
        <v>9362895</v>
      </c>
      <c r="M91" s="1">
        <f t="shared" si="64"/>
        <v>830033020</v>
      </c>
      <c r="O91" s="1">
        <f t="shared" si="65"/>
        <v>88.651322053702401</v>
      </c>
      <c r="P91" s="1">
        <f t="shared" si="66"/>
        <v>1.0442804734871267</v>
      </c>
      <c r="Q91" s="1">
        <f t="shared" si="67"/>
        <v>4.4847109455923491</v>
      </c>
      <c r="R91" s="1">
        <f t="shared" si="68"/>
        <v>4.3328106145201807E-2</v>
      </c>
      <c r="S91" s="1">
        <f t="shared" si="69"/>
        <v>4.4413828394471473</v>
      </c>
      <c r="U91" s="1">
        <f t="shared" si="70"/>
        <v>2556883.7000000002</v>
      </c>
      <c r="V91" s="1">
        <f t="shared" si="71"/>
        <v>839395915</v>
      </c>
      <c r="W91" s="1">
        <f t="shared" si="72"/>
        <v>8.3588210909968854</v>
      </c>
      <c r="Y91" s="1">
        <f t="shared" si="73"/>
        <v>0.53134081841168601</v>
      </c>
      <c r="Z91" s="1">
        <f>AVERAGE(Y89:Y91)</f>
        <v>0.51048122353138359</v>
      </c>
      <c r="AA91">
        <f t="shared" ref="AA91" si="75">Z91-Z$76</f>
        <v>0.3428869452036708</v>
      </c>
      <c r="AB91" s="1">
        <f>_xlfn.STDEV.S(Y89:Y91)</f>
        <v>2.072018544273772E-2</v>
      </c>
    </row>
    <row r="92" spans="1:28" x14ac:dyDescent="0.2">
      <c r="A92" s="5" t="s">
        <v>22</v>
      </c>
      <c r="B92" s="1">
        <v>0.02</v>
      </c>
      <c r="C92" s="2">
        <v>1</v>
      </c>
      <c r="D92" s="5"/>
      <c r="E92" s="6">
        <v>214776.14</v>
      </c>
      <c r="F92" s="6">
        <v>194179.24</v>
      </c>
      <c r="G92" s="6">
        <v>30017.43</v>
      </c>
      <c r="H92" s="1">
        <v>1789798.95</v>
      </c>
      <c r="J92" s="1">
        <f t="shared" si="55"/>
        <v>1073880.7000000002</v>
      </c>
      <c r="K92" s="1">
        <f t="shared" si="56"/>
        <v>970896.2</v>
      </c>
      <c r="L92" s="1">
        <f t="shared" si="63"/>
        <v>15008715</v>
      </c>
      <c r="M92" s="1">
        <f t="shared" si="64"/>
        <v>894899475</v>
      </c>
      <c r="O92" s="1">
        <f t="shared" si="65"/>
        <v>59.625322687518555</v>
      </c>
      <c r="P92" s="1">
        <f t="shared" si="66"/>
        <v>0.90410061378326267</v>
      </c>
      <c r="Q92" s="1">
        <f t="shared" si="67"/>
        <v>4.0880803611438576</v>
      </c>
      <c r="R92" s="1">
        <f t="shared" si="68"/>
        <v>-0.10081462635035891</v>
      </c>
      <c r="S92" s="1">
        <f t="shared" si="69"/>
        <v>4.1888949874942165</v>
      </c>
      <c r="U92" s="1">
        <f t="shared" si="70"/>
        <v>2044776.9000000001</v>
      </c>
      <c r="V92" s="1">
        <f t="shared" si="71"/>
        <v>909908190</v>
      </c>
      <c r="W92" s="1">
        <f t="shared" si="72"/>
        <v>8.7976337308277763</v>
      </c>
      <c r="Y92" s="1">
        <f t="shared" si="73"/>
        <v>0.4761388250133573</v>
      </c>
    </row>
    <row r="93" spans="1:28" x14ac:dyDescent="0.2">
      <c r="A93" s="5" t="s">
        <v>22</v>
      </c>
      <c r="B93" s="1">
        <v>0.02</v>
      </c>
      <c r="C93" s="2">
        <v>2</v>
      </c>
      <c r="D93" s="7"/>
      <c r="E93" s="6">
        <v>221576.52</v>
      </c>
      <c r="F93" s="6">
        <v>204142.36</v>
      </c>
      <c r="G93" s="6">
        <v>26880.38</v>
      </c>
      <c r="H93" s="6">
        <v>1906670.17</v>
      </c>
      <c r="J93" s="1">
        <f t="shared" si="55"/>
        <v>1107882.5999999999</v>
      </c>
      <c r="K93" s="1">
        <f t="shared" si="56"/>
        <v>1020711.7999999999</v>
      </c>
      <c r="L93" s="1">
        <f t="shared" si="63"/>
        <v>13440190</v>
      </c>
      <c r="M93" s="1">
        <f t="shared" si="64"/>
        <v>953335085</v>
      </c>
      <c r="O93" s="1">
        <f t="shared" si="65"/>
        <v>70.931667260656283</v>
      </c>
      <c r="P93" s="1">
        <f t="shared" si="66"/>
        <v>0.92131765585992598</v>
      </c>
      <c r="Q93" s="1">
        <f t="shared" si="67"/>
        <v>4.261716980656848</v>
      </c>
      <c r="R93" s="1">
        <f t="shared" si="68"/>
        <v>-8.195039897845327E-2</v>
      </c>
      <c r="S93" s="1">
        <f t="shared" si="69"/>
        <v>4.3436673796353009</v>
      </c>
      <c r="U93" s="1">
        <f t="shared" si="70"/>
        <v>2128594.4</v>
      </c>
      <c r="V93" s="1">
        <f t="shared" si="71"/>
        <v>966775275</v>
      </c>
      <c r="W93" s="1">
        <f t="shared" si="72"/>
        <v>8.8271356939180876</v>
      </c>
      <c r="Y93" s="1">
        <f t="shared" si="73"/>
        <v>0.49208118355177155</v>
      </c>
    </row>
    <row r="94" spans="1:28" x14ac:dyDescent="0.2">
      <c r="A94" s="5" t="s">
        <v>22</v>
      </c>
      <c r="B94" s="1">
        <v>0.02</v>
      </c>
      <c r="C94" s="2">
        <v>3</v>
      </c>
      <c r="D94" s="8"/>
      <c r="E94" s="6">
        <v>268908.78000000003</v>
      </c>
      <c r="F94" s="6">
        <v>249223.91</v>
      </c>
      <c r="G94" s="6">
        <v>29047.37</v>
      </c>
      <c r="H94" s="1">
        <v>2422175.7799999998</v>
      </c>
      <c r="J94" s="1">
        <f t="shared" si="55"/>
        <v>1344543.9000000001</v>
      </c>
      <c r="K94" s="1">
        <f t="shared" si="56"/>
        <v>1246119.55</v>
      </c>
      <c r="L94" s="1">
        <f t="shared" si="63"/>
        <v>14523685</v>
      </c>
      <c r="M94" s="1">
        <f t="shared" si="64"/>
        <v>1211087890</v>
      </c>
      <c r="O94" s="1">
        <f t="shared" si="65"/>
        <v>83.387094253283522</v>
      </c>
      <c r="P94" s="1">
        <f t="shared" si="66"/>
        <v>0.92679722097582673</v>
      </c>
      <c r="Q94" s="1">
        <f t="shared" si="67"/>
        <v>4.4234935522259669</v>
      </c>
      <c r="R94" s="1">
        <f t="shared" si="68"/>
        <v>-7.6020484943919955E-2</v>
      </c>
      <c r="S94" s="1">
        <f t="shared" si="69"/>
        <v>4.4995140371698872</v>
      </c>
      <c r="U94" s="1">
        <f t="shared" si="70"/>
        <v>2590663.4500000002</v>
      </c>
      <c r="V94" s="1">
        <f t="shared" si="71"/>
        <v>1225611575</v>
      </c>
      <c r="W94" s="1">
        <f t="shared" si="72"/>
        <v>8.8859645033976662</v>
      </c>
      <c r="Y94" s="1">
        <f t="shared" si="73"/>
        <v>0.50636191889461613</v>
      </c>
      <c r="Z94" s="1">
        <f>AVERAGE(Y92:Y94)</f>
        <v>0.49152730915324838</v>
      </c>
      <c r="AA94">
        <f t="shared" ref="AA94" si="76">Z94-Z$76</f>
        <v>0.3239330308255356</v>
      </c>
      <c r="AB94" s="1">
        <f>_xlfn.STDEV.S(Y92:Y94)</f>
        <v>1.5119157832890386E-2</v>
      </c>
    </row>
    <row r="95" spans="1:28" x14ac:dyDescent="0.2">
      <c r="A95" s="5" t="s">
        <v>23</v>
      </c>
      <c r="B95" s="1">
        <v>0.02</v>
      </c>
      <c r="C95" s="2">
        <v>1</v>
      </c>
      <c r="D95" s="5"/>
      <c r="E95" s="6">
        <v>198211.58</v>
      </c>
      <c r="F95" s="6">
        <v>174091.77</v>
      </c>
      <c r="G95" s="6">
        <v>52027.68</v>
      </c>
      <c r="H95" s="1">
        <v>1971446.17</v>
      </c>
      <c r="J95" s="1">
        <f t="shared" si="55"/>
        <v>991057.89999999991</v>
      </c>
      <c r="K95" s="1">
        <f t="shared" si="56"/>
        <v>870458.85</v>
      </c>
      <c r="L95" s="1">
        <f t="shared" si="63"/>
        <v>26013840</v>
      </c>
      <c r="M95" s="1">
        <f t="shared" si="64"/>
        <v>985723085</v>
      </c>
      <c r="O95" s="1">
        <f t="shared" si="65"/>
        <v>37.892256006802533</v>
      </c>
      <c r="P95" s="1">
        <f t="shared" si="66"/>
        <v>0.8783128109871281</v>
      </c>
      <c r="Q95" s="1">
        <f t="shared" si="67"/>
        <v>3.6347467642134812</v>
      </c>
      <c r="R95" s="1">
        <f t="shared" si="68"/>
        <v>-0.12975247204779616</v>
      </c>
      <c r="S95" s="1">
        <f t="shared" si="69"/>
        <v>3.7644992362612775</v>
      </c>
      <c r="U95" s="1">
        <f t="shared" si="70"/>
        <v>1861516.75</v>
      </c>
      <c r="V95" s="1">
        <f t="shared" si="71"/>
        <v>1011736925</v>
      </c>
      <c r="W95" s="1">
        <f t="shared" si="72"/>
        <v>9.0861398917064466</v>
      </c>
      <c r="Y95" s="1">
        <f t="shared" si="73"/>
        <v>0.41431226914053992</v>
      </c>
    </row>
    <row r="96" spans="1:28" x14ac:dyDescent="0.2">
      <c r="A96" s="5" t="s">
        <v>23</v>
      </c>
      <c r="B96" s="1">
        <v>0.02</v>
      </c>
      <c r="C96" s="2">
        <v>2</v>
      </c>
      <c r="D96" s="7"/>
      <c r="E96" s="6">
        <v>223645.19</v>
      </c>
      <c r="F96" s="6">
        <v>218033.51</v>
      </c>
      <c r="G96" s="6">
        <v>27370.06</v>
      </c>
      <c r="H96" s="6">
        <v>1974356.81</v>
      </c>
      <c r="J96" s="1">
        <f t="shared" si="55"/>
        <v>1118225.95</v>
      </c>
      <c r="K96" s="1">
        <f t="shared" si="56"/>
        <v>1090167.55</v>
      </c>
      <c r="L96" s="1">
        <f t="shared" si="63"/>
        <v>13685030</v>
      </c>
      <c r="M96" s="1">
        <f t="shared" si="64"/>
        <v>987178405</v>
      </c>
      <c r="O96" s="1">
        <f t="shared" si="65"/>
        <v>72.135640550294738</v>
      </c>
      <c r="P96" s="1">
        <f t="shared" si="66"/>
        <v>0.9749081122647888</v>
      </c>
      <c r="Q96" s="1">
        <f t="shared" si="67"/>
        <v>4.2785482432404018</v>
      </c>
      <c r="R96" s="1">
        <f t="shared" si="68"/>
        <v>-2.5412056256504608E-2</v>
      </c>
      <c r="S96" s="1">
        <f t="shared" si="69"/>
        <v>4.3039602994969064</v>
      </c>
      <c r="U96" s="1">
        <f t="shared" si="70"/>
        <v>2208393.5</v>
      </c>
      <c r="V96" s="1">
        <f t="shared" si="71"/>
        <v>1000863435</v>
      </c>
      <c r="W96" s="1">
        <f t="shared" si="72"/>
        <v>8.8240321606437817</v>
      </c>
      <c r="Y96" s="1">
        <f t="shared" si="73"/>
        <v>0.48775437590686421</v>
      </c>
    </row>
    <row r="97" spans="1:28" x14ac:dyDescent="0.2">
      <c r="A97" s="5" t="s">
        <v>23</v>
      </c>
      <c r="B97" s="1">
        <v>0.02</v>
      </c>
      <c r="C97" s="2">
        <v>3</v>
      </c>
      <c r="D97" s="8"/>
      <c r="E97" s="6">
        <v>284104.52</v>
      </c>
      <c r="F97" s="6">
        <v>268028.40999999997</v>
      </c>
      <c r="G97" s="6">
        <v>38249.629999999997</v>
      </c>
      <c r="H97" s="1">
        <v>2460584.96</v>
      </c>
      <c r="J97" s="1">
        <f t="shared" si="55"/>
        <v>1420522.6</v>
      </c>
      <c r="K97" s="1">
        <f t="shared" si="56"/>
        <v>1340142.0499999998</v>
      </c>
      <c r="L97" s="1">
        <f t="shared" si="63"/>
        <v>19124815</v>
      </c>
      <c r="M97" s="1">
        <f t="shared" si="64"/>
        <v>1230292480</v>
      </c>
      <c r="O97" s="1">
        <f t="shared" si="65"/>
        <v>64.329640835741415</v>
      </c>
      <c r="P97" s="1">
        <f t="shared" si="66"/>
        <v>0.94341480381938292</v>
      </c>
      <c r="Q97" s="1">
        <f t="shared" si="67"/>
        <v>4.1640205022539174</v>
      </c>
      <c r="R97" s="1">
        <f t="shared" si="68"/>
        <v>-5.8249216269315722E-2</v>
      </c>
      <c r="S97" s="1">
        <f t="shared" si="69"/>
        <v>4.2222697185232327</v>
      </c>
      <c r="U97" s="1">
        <f t="shared" si="70"/>
        <v>2760664.65</v>
      </c>
      <c r="V97" s="1">
        <f t="shared" si="71"/>
        <v>1249417295</v>
      </c>
      <c r="W97" s="1">
        <f t="shared" si="72"/>
        <v>8.8220240421567606</v>
      </c>
      <c r="Y97" s="1">
        <f t="shared" si="73"/>
        <v>0.47860555563516638</v>
      </c>
      <c r="Z97" s="1">
        <f>AVERAGE(Y95:Y97)</f>
        <v>0.46022406689419021</v>
      </c>
      <c r="AA97">
        <f t="shared" ref="AA97" si="77">Z97-Z$76</f>
        <v>0.29262978856647737</v>
      </c>
      <c r="AB97" s="1">
        <f>_xlfn.STDEV.S(Y95:Y97)</f>
        <v>4.0023057202318017E-2</v>
      </c>
    </row>
    <row r="98" spans="1:28" x14ac:dyDescent="0.2">
      <c r="A98" s="5" t="s">
        <v>16</v>
      </c>
      <c r="B98" s="1">
        <v>0.04</v>
      </c>
      <c r="C98" s="2">
        <v>1</v>
      </c>
      <c r="D98" s="5"/>
      <c r="E98" s="6">
        <v>197178.33</v>
      </c>
      <c r="F98" s="6">
        <v>172378.66</v>
      </c>
      <c r="G98" s="6">
        <v>651128.97</v>
      </c>
      <c r="H98" s="1">
        <v>39582.21</v>
      </c>
      <c r="J98" s="1">
        <f t="shared" ref="J98:J129" si="78">E98*5</f>
        <v>985891.64999999991</v>
      </c>
      <c r="K98" s="1">
        <f t="shared" ref="K98:K129" si="79">F98*5</f>
        <v>861893.3</v>
      </c>
      <c r="L98" s="1">
        <f t="shared" si="63"/>
        <v>325564485</v>
      </c>
      <c r="M98" s="1">
        <f t="shared" si="64"/>
        <v>19791105</v>
      </c>
      <c r="O98" s="1">
        <f t="shared" si="65"/>
        <v>6.0790122730985233E-2</v>
      </c>
      <c r="P98" s="1">
        <f t="shared" si="66"/>
        <v>0.87422720336458892</v>
      </c>
      <c r="Q98" s="1">
        <f t="shared" si="67"/>
        <v>-2.8003279582897518</v>
      </c>
      <c r="R98" s="1">
        <f t="shared" si="68"/>
        <v>-0.13441497902679569</v>
      </c>
      <c r="S98" s="1">
        <f t="shared" si="69"/>
        <v>-2.6659129792629561</v>
      </c>
      <c r="U98" s="1">
        <f t="shared" si="70"/>
        <v>1847784.95</v>
      </c>
      <c r="V98" s="1">
        <f t="shared" si="71"/>
        <v>345355590</v>
      </c>
      <c r="W98" s="1">
        <f t="shared" si="72"/>
        <v>7.5461419034490946</v>
      </c>
      <c r="Y98" s="1">
        <f t="shared" si="73"/>
        <v>-0.35328158592465037</v>
      </c>
    </row>
    <row r="99" spans="1:28" x14ac:dyDescent="0.2">
      <c r="A99" s="5" t="s">
        <v>16</v>
      </c>
      <c r="B99" s="1">
        <v>0.04</v>
      </c>
      <c r="C99" s="2">
        <v>2</v>
      </c>
      <c r="D99" s="7"/>
      <c r="E99" s="6">
        <v>209212.71</v>
      </c>
      <c r="F99" s="6">
        <v>199149.41</v>
      </c>
      <c r="G99" s="6">
        <v>987859.44</v>
      </c>
      <c r="H99" s="6">
        <v>4282.1499999999996</v>
      </c>
      <c r="J99" s="1">
        <f t="shared" si="78"/>
        <v>1046063.5499999999</v>
      </c>
      <c r="K99" s="1">
        <f t="shared" si="79"/>
        <v>995747.05</v>
      </c>
      <c r="L99" s="1">
        <f t="shared" si="63"/>
        <v>493929720</v>
      </c>
      <c r="M99" s="1">
        <f t="shared" si="64"/>
        <v>2141075</v>
      </c>
      <c r="O99" s="1">
        <f t="shared" si="65"/>
        <v>4.3347766155881449E-3</v>
      </c>
      <c r="P99" s="1">
        <f t="shared" si="66"/>
        <v>0.95189919388740785</v>
      </c>
      <c r="Q99" s="1">
        <f t="shared" si="67"/>
        <v>-5.4410852005068637</v>
      </c>
      <c r="R99" s="1">
        <f t="shared" si="68"/>
        <v>-4.9296138571114985E-2</v>
      </c>
      <c r="S99" s="1">
        <f t="shared" si="69"/>
        <v>-5.3917890619357491</v>
      </c>
      <c r="U99" s="1">
        <f t="shared" si="70"/>
        <v>2041810.6</v>
      </c>
      <c r="V99" s="1">
        <f t="shared" si="71"/>
        <v>496070795</v>
      </c>
      <c r="W99" s="1">
        <f t="shared" si="72"/>
        <v>7.924553167366601</v>
      </c>
      <c r="Y99" s="1">
        <f t="shared" si="73"/>
        <v>-0.68039029432463105</v>
      </c>
    </row>
    <row r="100" spans="1:28" x14ac:dyDescent="0.2">
      <c r="A100" s="5" t="s">
        <v>16</v>
      </c>
      <c r="B100" s="1">
        <v>0.04</v>
      </c>
      <c r="C100" s="2">
        <v>3</v>
      </c>
      <c r="D100" s="8"/>
      <c r="E100" s="6">
        <v>274816.09999999998</v>
      </c>
      <c r="F100" s="6">
        <v>282924.07</v>
      </c>
      <c r="G100" s="6">
        <v>779783.02</v>
      </c>
      <c r="H100" s="1">
        <v>15334.19</v>
      </c>
      <c r="J100" s="1">
        <f t="shared" si="78"/>
        <v>1374080.5</v>
      </c>
      <c r="K100" s="1">
        <f t="shared" si="79"/>
        <v>1414620.35</v>
      </c>
      <c r="L100" s="1">
        <f t="shared" si="63"/>
        <v>389891510</v>
      </c>
      <c r="M100" s="1">
        <f t="shared" si="64"/>
        <v>7667095</v>
      </c>
      <c r="O100" s="1">
        <f t="shared" si="65"/>
        <v>1.9664688261614108E-2</v>
      </c>
      <c r="P100" s="1">
        <f t="shared" si="66"/>
        <v>1.0295032569052542</v>
      </c>
      <c r="Q100" s="1">
        <f t="shared" si="67"/>
        <v>-3.9289307256718109</v>
      </c>
      <c r="R100" s="1">
        <f t="shared" si="68"/>
        <v>2.9076411060357413E-2</v>
      </c>
      <c r="S100" s="1">
        <f t="shared" si="69"/>
        <v>-3.9580071367321685</v>
      </c>
      <c r="U100" s="1">
        <f t="shared" si="70"/>
        <v>2788700.85</v>
      </c>
      <c r="V100" s="1">
        <f t="shared" si="71"/>
        <v>397558605</v>
      </c>
      <c r="W100" s="1">
        <f t="shared" si="72"/>
        <v>7.1554305551052995</v>
      </c>
      <c r="Y100" s="1">
        <f t="shared" si="73"/>
        <v>-0.55314730626631348</v>
      </c>
      <c r="Z100" s="1">
        <f>AVERAGE(Y98:Y100)</f>
        <v>-0.52893972883853169</v>
      </c>
      <c r="AA100">
        <f>Z100-Z$100</f>
        <v>0</v>
      </c>
      <c r="AB100" s="1">
        <f>_xlfn.STDEV.S(Y98:Y100)</f>
        <v>0.16489248582475594</v>
      </c>
    </row>
    <row r="101" spans="1:28" x14ac:dyDescent="0.2">
      <c r="A101" s="5" t="s">
        <v>17</v>
      </c>
      <c r="B101" s="1">
        <v>0.04</v>
      </c>
      <c r="C101" s="2">
        <v>1</v>
      </c>
      <c r="D101" s="5"/>
      <c r="E101" s="6">
        <v>177259.6</v>
      </c>
      <c r="F101" s="6">
        <v>175034.07</v>
      </c>
      <c r="G101" s="6">
        <v>647142.27</v>
      </c>
      <c r="H101" s="1">
        <v>7575.51</v>
      </c>
      <c r="J101" s="1">
        <f t="shared" si="78"/>
        <v>886298</v>
      </c>
      <c r="K101" s="1">
        <f t="shared" si="79"/>
        <v>875170.35000000009</v>
      </c>
      <c r="L101" s="1">
        <f t="shared" si="63"/>
        <v>323571135</v>
      </c>
      <c r="M101" s="1">
        <f t="shared" si="64"/>
        <v>3787755</v>
      </c>
      <c r="O101" s="1">
        <f t="shared" si="65"/>
        <v>1.1706096713478475E-2</v>
      </c>
      <c r="P101" s="1">
        <f t="shared" si="66"/>
        <v>0.98744479847635902</v>
      </c>
      <c r="Q101" s="1">
        <f t="shared" si="67"/>
        <v>-4.4476454862748236</v>
      </c>
      <c r="R101" s="1">
        <f t="shared" si="68"/>
        <v>-1.2634684046443627E-2</v>
      </c>
      <c r="S101" s="1">
        <f t="shared" si="69"/>
        <v>-4.4350108022283798</v>
      </c>
      <c r="U101" s="1">
        <f t="shared" si="70"/>
        <v>1761468.35</v>
      </c>
      <c r="V101" s="1">
        <f t="shared" si="71"/>
        <v>327358890</v>
      </c>
      <c r="W101" s="1">
        <f t="shared" si="72"/>
        <v>7.5379507953529998</v>
      </c>
      <c r="Y101" s="1">
        <f t="shared" si="73"/>
        <v>-0.58835762167119443</v>
      </c>
    </row>
    <row r="102" spans="1:28" x14ac:dyDescent="0.2">
      <c r="A102" s="5" t="s">
        <v>17</v>
      </c>
      <c r="B102" s="1">
        <v>0.04</v>
      </c>
      <c r="C102" s="2">
        <v>2</v>
      </c>
      <c r="D102" s="7"/>
      <c r="E102" s="6">
        <v>230663.07</v>
      </c>
      <c r="F102" s="6">
        <v>220210.68</v>
      </c>
      <c r="G102" s="6">
        <v>813753.72</v>
      </c>
      <c r="H102" s="6">
        <v>74315.03</v>
      </c>
      <c r="J102" s="1">
        <f t="shared" si="78"/>
        <v>1153315.3500000001</v>
      </c>
      <c r="K102" s="1">
        <f t="shared" si="79"/>
        <v>1101053.3999999999</v>
      </c>
      <c r="L102" s="1">
        <f t="shared" si="63"/>
        <v>406876860</v>
      </c>
      <c r="M102" s="1">
        <f t="shared" si="64"/>
        <v>37157515</v>
      </c>
      <c r="O102" s="1">
        <f t="shared" si="65"/>
        <v>9.1323736129894431E-2</v>
      </c>
      <c r="P102" s="1">
        <f t="shared" si="66"/>
        <v>0.95468546395398257</v>
      </c>
      <c r="Q102" s="1">
        <f t="shared" si="67"/>
        <v>-2.3933445456531168</v>
      </c>
      <c r="R102" s="1">
        <f t="shared" si="68"/>
        <v>-4.6373349867622503E-2</v>
      </c>
      <c r="S102" s="1">
        <f t="shared" si="69"/>
        <v>-2.3469711957854944</v>
      </c>
      <c r="U102" s="1">
        <f t="shared" si="70"/>
        <v>2254368.75</v>
      </c>
      <c r="V102" s="1">
        <f t="shared" si="71"/>
        <v>444034375</v>
      </c>
      <c r="W102" s="1">
        <f t="shared" si="72"/>
        <v>7.6218040388679649</v>
      </c>
      <c r="Y102" s="1">
        <f t="shared" si="73"/>
        <v>-0.30792856701863991</v>
      </c>
    </row>
    <row r="103" spans="1:28" x14ac:dyDescent="0.2">
      <c r="A103" s="5" t="s">
        <v>17</v>
      </c>
      <c r="B103" s="1">
        <v>0.04</v>
      </c>
      <c r="C103" s="2">
        <v>3</v>
      </c>
      <c r="D103" s="8"/>
      <c r="E103" s="6">
        <v>273755.98</v>
      </c>
      <c r="F103" s="6">
        <v>266863.83</v>
      </c>
      <c r="G103" s="6">
        <v>1120595.7</v>
      </c>
      <c r="H103" s="1">
        <v>4047.53</v>
      </c>
      <c r="J103" s="1">
        <f t="shared" si="78"/>
        <v>1368779.9</v>
      </c>
      <c r="K103" s="1">
        <f t="shared" si="79"/>
        <v>1334319.1500000001</v>
      </c>
      <c r="L103" s="1">
        <f t="shared" si="63"/>
        <v>560297850</v>
      </c>
      <c r="M103" s="1">
        <f t="shared" si="64"/>
        <v>2023765</v>
      </c>
      <c r="O103" s="1">
        <f t="shared" si="65"/>
        <v>3.6119449681986109E-3</v>
      </c>
      <c r="P103" s="1">
        <f t="shared" si="66"/>
        <v>0.97482374631597102</v>
      </c>
      <c r="Q103" s="1">
        <f t="shared" si="67"/>
        <v>-5.6235088793688766</v>
      </c>
      <c r="R103" s="1">
        <f t="shared" si="68"/>
        <v>-2.5498597334960228E-2</v>
      </c>
      <c r="S103" s="1">
        <f t="shared" si="69"/>
        <v>-5.5980102820339166</v>
      </c>
      <c r="U103" s="1">
        <f t="shared" si="70"/>
        <v>2703099.05</v>
      </c>
      <c r="V103" s="1">
        <f t="shared" si="71"/>
        <v>562321615</v>
      </c>
      <c r="W103" s="1">
        <f t="shared" si="72"/>
        <v>7.7006373155694359</v>
      </c>
      <c r="Y103" s="1">
        <f t="shared" si="73"/>
        <v>-0.72695415361474702</v>
      </c>
      <c r="Z103" s="1">
        <f>AVERAGE(Y101:Y103)</f>
        <v>-0.54108011410152712</v>
      </c>
      <c r="AA103">
        <f t="shared" ref="AA103" si="80">Z103-Z$100</f>
        <v>-1.2140385262995435E-2</v>
      </c>
      <c r="AB103" s="1">
        <f>_xlfn.STDEV.S(Y101:Y103)</f>
        <v>0.21347595320563137</v>
      </c>
    </row>
    <row r="104" spans="1:28" x14ac:dyDescent="0.2">
      <c r="A104" s="5" t="s">
        <v>20</v>
      </c>
      <c r="B104" s="1">
        <v>0.04</v>
      </c>
      <c r="C104" s="2">
        <v>1</v>
      </c>
      <c r="D104" s="5"/>
      <c r="E104" s="6">
        <v>195639.59</v>
      </c>
      <c r="F104" s="6">
        <v>183489.55</v>
      </c>
      <c r="G104" s="6">
        <v>587380.18999999994</v>
      </c>
      <c r="H104" s="1">
        <v>236208.42</v>
      </c>
      <c r="J104" s="1">
        <f t="shared" si="78"/>
        <v>978197.95</v>
      </c>
      <c r="K104" s="1">
        <f t="shared" si="79"/>
        <v>917447.75</v>
      </c>
      <c r="L104" s="1">
        <f t="shared" si="63"/>
        <v>293690095</v>
      </c>
      <c r="M104" s="1">
        <f t="shared" si="64"/>
        <v>118104210</v>
      </c>
      <c r="O104" s="1">
        <f t="shared" si="65"/>
        <v>0.40213889406110204</v>
      </c>
      <c r="P104" s="1">
        <f t="shared" si="66"/>
        <v>0.93789580115149496</v>
      </c>
      <c r="Q104" s="1">
        <f t="shared" si="67"/>
        <v>-0.91095774242244543</v>
      </c>
      <c r="R104" s="1">
        <f t="shared" si="68"/>
        <v>-6.4116422338876516E-2</v>
      </c>
      <c r="S104" s="1">
        <f t="shared" si="69"/>
        <v>-0.84684132008356894</v>
      </c>
      <c r="U104" s="1">
        <f t="shared" si="70"/>
        <v>1895645.7</v>
      </c>
      <c r="V104" s="1">
        <f t="shared" si="71"/>
        <v>411794305</v>
      </c>
      <c r="W104" s="1">
        <f t="shared" si="72"/>
        <v>7.7630907209921327</v>
      </c>
      <c r="Y104" s="1">
        <f t="shared" si="73"/>
        <v>-0.10908558852643958</v>
      </c>
    </row>
    <row r="105" spans="1:28" x14ac:dyDescent="0.2">
      <c r="A105" s="5" t="s">
        <v>20</v>
      </c>
      <c r="B105" s="1">
        <v>0.04</v>
      </c>
      <c r="C105" s="2">
        <v>2</v>
      </c>
      <c r="D105" s="7"/>
      <c r="E105" s="6">
        <v>222923.68</v>
      </c>
      <c r="F105" s="6">
        <v>217231.84</v>
      </c>
      <c r="G105" s="6">
        <v>804520.26</v>
      </c>
      <c r="H105" s="6">
        <v>155962.04</v>
      </c>
      <c r="J105" s="1">
        <f t="shared" si="78"/>
        <v>1114618.3999999999</v>
      </c>
      <c r="K105" s="1">
        <f t="shared" si="79"/>
        <v>1086159.2</v>
      </c>
      <c r="L105" s="1">
        <f t="shared" si="63"/>
        <v>402260130</v>
      </c>
      <c r="M105" s="1">
        <f t="shared" si="64"/>
        <v>77981020</v>
      </c>
      <c r="O105" s="1">
        <f t="shared" si="65"/>
        <v>0.19385719385115299</v>
      </c>
      <c r="P105" s="1">
        <f t="shared" si="66"/>
        <v>0.97446731545074083</v>
      </c>
      <c r="Q105" s="1">
        <f t="shared" si="67"/>
        <v>-1.64063350515319</v>
      </c>
      <c r="R105" s="1">
        <f t="shared" si="68"/>
        <v>-2.5864300411523378E-2</v>
      </c>
      <c r="S105" s="1">
        <f t="shared" si="69"/>
        <v>-1.6147692047416666</v>
      </c>
      <c r="U105" s="1">
        <f t="shared" si="70"/>
        <v>2200777.5999999996</v>
      </c>
      <c r="V105" s="1">
        <f t="shared" si="71"/>
        <v>480241150</v>
      </c>
      <c r="W105" s="1">
        <f t="shared" si="72"/>
        <v>7.7696018568044982</v>
      </c>
      <c r="Y105" s="1">
        <f t="shared" si="73"/>
        <v>-0.20783165398976997</v>
      </c>
    </row>
    <row r="106" spans="1:28" x14ac:dyDescent="0.2">
      <c r="A106" s="5" t="s">
        <v>20</v>
      </c>
      <c r="B106" s="1">
        <v>0.04</v>
      </c>
      <c r="C106" s="2">
        <v>3</v>
      </c>
      <c r="D106" s="8"/>
      <c r="E106" s="6">
        <v>271370.88</v>
      </c>
      <c r="F106" s="6">
        <v>267938.87</v>
      </c>
      <c r="G106" s="6">
        <v>734459.59</v>
      </c>
      <c r="H106" s="1">
        <v>370139.62</v>
      </c>
      <c r="J106" s="1">
        <f t="shared" si="78"/>
        <v>1356854.4</v>
      </c>
      <c r="K106" s="1">
        <f t="shared" si="79"/>
        <v>1339694.3500000001</v>
      </c>
      <c r="L106" s="1">
        <f t="shared" si="63"/>
        <v>367229795</v>
      </c>
      <c r="M106" s="1">
        <f t="shared" si="64"/>
        <v>185069810</v>
      </c>
      <c r="O106" s="1">
        <f t="shared" si="65"/>
        <v>0.5039618585414618</v>
      </c>
      <c r="P106" s="1">
        <f t="shared" si="66"/>
        <v>0.9873530645587324</v>
      </c>
      <c r="Q106" s="1">
        <f t="shared" si="67"/>
        <v>-0.68525469127155425</v>
      </c>
      <c r="R106" s="1">
        <f t="shared" si="68"/>
        <v>-1.2727588661553569E-2</v>
      </c>
      <c r="S106" s="1">
        <f t="shared" si="69"/>
        <v>-0.6725271026100007</v>
      </c>
      <c r="U106" s="1">
        <f t="shared" si="70"/>
        <v>2696548.75</v>
      </c>
      <c r="V106" s="1">
        <f t="shared" si="71"/>
        <v>552299605</v>
      </c>
      <c r="W106" s="1">
        <f t="shared" si="72"/>
        <v>7.6781931692970193</v>
      </c>
      <c r="Y106" s="1">
        <f t="shared" si="73"/>
        <v>-8.7589239783553693E-2</v>
      </c>
      <c r="Z106" s="1">
        <f>AVERAGE(Y104:Y106)</f>
        <v>-0.1348354940999211</v>
      </c>
      <c r="AA106">
        <f t="shared" ref="AA106" si="81">Z106-Z$100</f>
        <v>0.39410423473861056</v>
      </c>
      <c r="AB106" s="1">
        <f>_xlfn.STDEV.S(Y104:Y106)</f>
        <v>6.4123730173136564E-2</v>
      </c>
    </row>
    <row r="107" spans="1:28" x14ac:dyDescent="0.2">
      <c r="A107" s="5" t="s">
        <v>18</v>
      </c>
      <c r="B107" s="1">
        <v>0.04</v>
      </c>
      <c r="C107" s="2">
        <v>1</v>
      </c>
      <c r="D107" s="5"/>
      <c r="E107" s="6">
        <v>192397.16</v>
      </c>
      <c r="F107" s="6">
        <v>187986.22</v>
      </c>
      <c r="G107" s="6">
        <v>364329.59</v>
      </c>
      <c r="H107" s="1">
        <v>447806.76</v>
      </c>
      <c r="J107" s="1">
        <f t="shared" si="78"/>
        <v>961985.8</v>
      </c>
      <c r="K107" s="1">
        <f t="shared" si="79"/>
        <v>939931.1</v>
      </c>
      <c r="L107" s="1">
        <f t="shared" si="63"/>
        <v>182164795</v>
      </c>
      <c r="M107" s="1">
        <f t="shared" si="64"/>
        <v>223903380</v>
      </c>
      <c r="O107" s="1">
        <f t="shared" si="65"/>
        <v>1.2291254191019729</v>
      </c>
      <c r="P107" s="1">
        <f t="shared" si="66"/>
        <v>0.97707377801210782</v>
      </c>
      <c r="Q107" s="1">
        <f t="shared" si="67"/>
        <v>0.20630287509400058</v>
      </c>
      <c r="R107" s="1">
        <f t="shared" si="68"/>
        <v>-2.3193114936713419E-2</v>
      </c>
      <c r="S107" s="1">
        <f t="shared" si="69"/>
        <v>0.229495990030714</v>
      </c>
      <c r="U107" s="1">
        <f t="shared" si="70"/>
        <v>1901916.9</v>
      </c>
      <c r="V107" s="1">
        <f t="shared" si="71"/>
        <v>406068175</v>
      </c>
      <c r="W107" s="1">
        <f t="shared" si="72"/>
        <v>7.7381239401049839</v>
      </c>
      <c r="Y107" s="1">
        <f t="shared" si="73"/>
        <v>2.9657833320720941E-2</v>
      </c>
    </row>
    <row r="108" spans="1:28" x14ac:dyDescent="0.2">
      <c r="A108" s="5" t="s">
        <v>18</v>
      </c>
      <c r="B108" s="1">
        <v>0.04</v>
      </c>
      <c r="C108" s="2">
        <v>2</v>
      </c>
      <c r="D108" s="7"/>
      <c r="E108" s="6">
        <v>225088.18</v>
      </c>
      <c r="F108" s="6">
        <v>212421.84</v>
      </c>
      <c r="G108" s="6">
        <v>519790.28</v>
      </c>
      <c r="H108" s="6">
        <v>243612.47</v>
      </c>
      <c r="J108" s="1">
        <f t="shared" si="78"/>
        <v>1125440.8999999999</v>
      </c>
      <c r="K108" s="1">
        <f t="shared" si="79"/>
        <v>1062109.2</v>
      </c>
      <c r="L108" s="1">
        <f t="shared" si="63"/>
        <v>259895140</v>
      </c>
      <c r="M108" s="1">
        <f t="shared" si="64"/>
        <v>121806235</v>
      </c>
      <c r="O108" s="1">
        <f t="shared" si="65"/>
        <v>0.46867453927764868</v>
      </c>
      <c r="P108" s="1">
        <f t="shared" si="66"/>
        <v>0.94372720948741073</v>
      </c>
      <c r="Q108" s="1">
        <f t="shared" si="67"/>
        <v>-0.75784669753099965</v>
      </c>
      <c r="R108" s="1">
        <f t="shared" si="68"/>
        <v>-5.7918127598003473E-2</v>
      </c>
      <c r="S108" s="1">
        <f t="shared" si="69"/>
        <v>-0.69992856993299613</v>
      </c>
      <c r="U108" s="1">
        <f t="shared" si="70"/>
        <v>2187550.0999999996</v>
      </c>
      <c r="V108" s="1">
        <f t="shared" si="71"/>
        <v>381701375</v>
      </c>
      <c r="W108" s="1">
        <f t="shared" si="72"/>
        <v>7.4469845149420619</v>
      </c>
      <c r="Y108" s="1">
        <f t="shared" si="73"/>
        <v>-9.3988186564456899E-2</v>
      </c>
    </row>
    <row r="109" spans="1:28" x14ac:dyDescent="0.2">
      <c r="A109" s="5" t="s">
        <v>18</v>
      </c>
      <c r="B109" s="1">
        <v>0.04</v>
      </c>
      <c r="C109" s="2">
        <v>3</v>
      </c>
      <c r="D109" s="8"/>
      <c r="E109" s="6">
        <v>264264.28000000003</v>
      </c>
      <c r="F109" s="6">
        <v>268048.55</v>
      </c>
      <c r="G109" s="6">
        <v>881744.08</v>
      </c>
      <c r="H109" s="1">
        <v>271693.65999999997</v>
      </c>
      <c r="J109" s="1">
        <f t="shared" si="78"/>
        <v>1321321.4000000001</v>
      </c>
      <c r="K109" s="1">
        <f t="shared" si="79"/>
        <v>1340242.75</v>
      </c>
      <c r="L109" s="1">
        <f t="shared" si="63"/>
        <v>440872040</v>
      </c>
      <c r="M109" s="1">
        <f t="shared" si="64"/>
        <v>135846830</v>
      </c>
      <c r="O109" s="1">
        <f t="shared" si="65"/>
        <v>0.3081321056331901</v>
      </c>
      <c r="P109" s="1">
        <f t="shared" si="66"/>
        <v>1.0143200208518532</v>
      </c>
      <c r="Q109" s="1">
        <f t="shared" si="67"/>
        <v>-1.1772266735725729</v>
      </c>
      <c r="R109" s="1">
        <f t="shared" si="68"/>
        <v>1.4218457795025558E-2</v>
      </c>
      <c r="S109" s="1">
        <f t="shared" si="69"/>
        <v>-1.1914451313675984</v>
      </c>
      <c r="U109" s="1">
        <f t="shared" si="70"/>
        <v>2661564.1500000004</v>
      </c>
      <c r="V109" s="1">
        <f t="shared" si="71"/>
        <v>576718870</v>
      </c>
      <c r="W109" s="1">
        <f t="shared" si="72"/>
        <v>7.7594500782698237</v>
      </c>
      <c r="Y109" s="1">
        <f t="shared" si="73"/>
        <v>-0.15354762507000533</v>
      </c>
      <c r="Z109" s="1">
        <f>AVERAGE(Y107:Y109)</f>
        <v>-7.2625992771247094E-2</v>
      </c>
      <c r="AA109">
        <f t="shared" ref="AA109" si="82">Z109-Z$100</f>
        <v>0.45631373606728459</v>
      </c>
      <c r="AB109" s="1">
        <f>_xlfn.STDEV.S(Y107:Y109)</f>
        <v>9.3452220352343809E-2</v>
      </c>
    </row>
    <row r="110" spans="1:28" x14ac:dyDescent="0.2">
      <c r="A110" s="5" t="s">
        <v>19</v>
      </c>
      <c r="B110" s="1">
        <v>0.04</v>
      </c>
      <c r="C110" s="2">
        <v>1</v>
      </c>
      <c r="D110" s="5"/>
      <c r="E110" s="6">
        <v>195680.48</v>
      </c>
      <c r="F110" s="6">
        <v>193838.96</v>
      </c>
      <c r="G110" s="6">
        <v>2662.53</v>
      </c>
      <c r="H110" s="1">
        <v>1709193.24</v>
      </c>
      <c r="J110" s="1">
        <f t="shared" si="78"/>
        <v>978402.4</v>
      </c>
      <c r="K110" s="1">
        <f t="shared" si="79"/>
        <v>969194.79999999993</v>
      </c>
      <c r="L110" s="1">
        <f t="shared" si="63"/>
        <v>1331265</v>
      </c>
      <c r="M110" s="1">
        <f t="shared" si="64"/>
        <v>854596620</v>
      </c>
      <c r="O110" s="1">
        <f t="shared" si="65"/>
        <v>641.94327951234357</v>
      </c>
      <c r="P110" s="1">
        <f t="shared" si="66"/>
        <v>0.99058914818688093</v>
      </c>
      <c r="Q110" s="1">
        <f t="shared" si="67"/>
        <v>6.4644999501176521</v>
      </c>
      <c r="R110" s="1">
        <f t="shared" si="68"/>
        <v>-9.4554136761313239E-3</v>
      </c>
      <c r="S110" s="1">
        <f t="shared" si="69"/>
        <v>6.4739553637937837</v>
      </c>
      <c r="U110" s="1">
        <f t="shared" si="70"/>
        <v>1947597.2</v>
      </c>
      <c r="V110" s="1">
        <f t="shared" si="71"/>
        <v>855927885</v>
      </c>
      <c r="W110" s="1">
        <f t="shared" si="72"/>
        <v>8.7796501076767743</v>
      </c>
      <c r="Y110" s="1">
        <f t="shared" si="73"/>
        <v>0.73738193258215023</v>
      </c>
    </row>
    <row r="111" spans="1:28" x14ac:dyDescent="0.2">
      <c r="A111" s="5" t="s">
        <v>19</v>
      </c>
      <c r="B111" s="1">
        <v>0.04</v>
      </c>
      <c r="C111" s="2">
        <v>2</v>
      </c>
      <c r="D111" s="7"/>
      <c r="E111" s="6">
        <v>223677.6</v>
      </c>
      <c r="F111" s="6">
        <v>218156.19</v>
      </c>
      <c r="G111" s="6">
        <v>2828.28</v>
      </c>
      <c r="H111" s="6">
        <v>1862626.46</v>
      </c>
      <c r="J111" s="1">
        <f t="shared" si="78"/>
        <v>1118388</v>
      </c>
      <c r="K111" s="1">
        <f t="shared" si="79"/>
        <v>1090780.95</v>
      </c>
      <c r="L111" s="1">
        <f t="shared" si="63"/>
        <v>1414140</v>
      </c>
      <c r="M111" s="1">
        <f t="shared" si="64"/>
        <v>931313230</v>
      </c>
      <c r="O111" s="1">
        <f t="shared" si="65"/>
        <v>658.57215692929981</v>
      </c>
      <c r="P111" s="1">
        <f t="shared" si="66"/>
        <v>0.97531531990686593</v>
      </c>
      <c r="Q111" s="1">
        <f t="shared" si="67"/>
        <v>6.4900740929011684</v>
      </c>
      <c r="R111" s="1">
        <f t="shared" si="68"/>
        <v>-2.4994455235742122E-2</v>
      </c>
      <c r="S111" s="1">
        <f t="shared" si="69"/>
        <v>6.5150685481369104</v>
      </c>
      <c r="U111" s="1">
        <f t="shared" si="70"/>
        <v>2209168.9500000002</v>
      </c>
      <c r="V111" s="1">
        <f t="shared" si="71"/>
        <v>932727370</v>
      </c>
      <c r="W111" s="1">
        <f t="shared" si="72"/>
        <v>8.7218078868134636</v>
      </c>
      <c r="Y111" s="1">
        <f t="shared" si="73"/>
        <v>0.74698601857386338</v>
      </c>
    </row>
    <row r="112" spans="1:28" x14ac:dyDescent="0.2">
      <c r="A112" s="5" t="s">
        <v>19</v>
      </c>
      <c r="B112" s="1">
        <v>0.04</v>
      </c>
      <c r="C112" s="2">
        <v>3</v>
      </c>
      <c r="D112" s="8"/>
      <c r="E112" s="6">
        <v>279793.37</v>
      </c>
      <c r="F112" s="6">
        <v>259837.71</v>
      </c>
      <c r="G112" s="6">
        <v>1661.54</v>
      </c>
      <c r="H112" s="1">
        <v>1416307.74</v>
      </c>
      <c r="J112" s="1">
        <f t="shared" si="78"/>
        <v>1398966.85</v>
      </c>
      <c r="K112" s="1">
        <f t="shared" si="79"/>
        <v>1299188.55</v>
      </c>
      <c r="L112" s="1">
        <f t="shared" si="63"/>
        <v>830770</v>
      </c>
      <c r="M112" s="1">
        <f t="shared" si="64"/>
        <v>708153870</v>
      </c>
      <c r="O112" s="1">
        <f t="shared" si="65"/>
        <v>852.40664684569731</v>
      </c>
      <c r="P112" s="1">
        <f t="shared" si="66"/>
        <v>0.92867715199970602</v>
      </c>
      <c r="Q112" s="1">
        <f t="shared" si="67"/>
        <v>6.7480636979952058</v>
      </c>
      <c r="R112" s="1">
        <f t="shared" si="68"/>
        <v>-7.3994122635140866E-2</v>
      </c>
      <c r="S112" s="1">
        <f t="shared" si="69"/>
        <v>6.8220578206303468</v>
      </c>
      <c r="U112" s="1">
        <f t="shared" si="70"/>
        <v>2698155.4000000004</v>
      </c>
      <c r="V112" s="1">
        <f t="shared" si="71"/>
        <v>708984640</v>
      </c>
      <c r="W112" s="1">
        <f t="shared" si="72"/>
        <v>8.0376371193389602</v>
      </c>
      <c r="Y112" s="1">
        <f t="shared" si="73"/>
        <v>0.84876409812233644</v>
      </c>
      <c r="Z112" s="1">
        <f>AVERAGE(Y110:Y112)</f>
        <v>0.77771068309278346</v>
      </c>
      <c r="AA112">
        <f t="shared" ref="AA112" si="83">Z112-Z$100</f>
        <v>1.3066504119313151</v>
      </c>
      <c r="AB112" s="1">
        <f>_xlfn.STDEV.S(Y110:Y112)</f>
        <v>6.1721150811172465E-2</v>
      </c>
    </row>
    <row r="113" spans="1:28" x14ac:dyDescent="0.2">
      <c r="A113" s="5" t="s">
        <v>21</v>
      </c>
      <c r="B113" s="1">
        <v>0.04</v>
      </c>
      <c r="C113" s="2">
        <v>1</v>
      </c>
      <c r="D113" s="5"/>
      <c r="E113" s="6">
        <v>200475.62</v>
      </c>
      <c r="F113" s="6">
        <v>194820.27</v>
      </c>
      <c r="G113" s="6">
        <v>972.17</v>
      </c>
      <c r="H113" s="1">
        <v>2908251.71</v>
      </c>
      <c r="J113" s="1">
        <f t="shared" si="78"/>
        <v>1002378.1</v>
      </c>
      <c r="K113" s="1">
        <f t="shared" si="79"/>
        <v>974101.35</v>
      </c>
      <c r="L113" s="1">
        <f t="shared" si="63"/>
        <v>486085</v>
      </c>
      <c r="M113" s="1">
        <f t="shared" si="64"/>
        <v>1454125855</v>
      </c>
      <c r="O113" s="1">
        <f t="shared" si="65"/>
        <v>2991.5053025705379</v>
      </c>
      <c r="P113" s="1">
        <f t="shared" si="66"/>
        <v>0.97179033540337723</v>
      </c>
      <c r="Q113" s="1">
        <f t="shared" si="67"/>
        <v>8.0035319853742415</v>
      </c>
      <c r="R113" s="1">
        <f t="shared" si="68"/>
        <v>-2.8615202106733413E-2</v>
      </c>
      <c r="S113" s="1">
        <f t="shared" si="69"/>
        <v>8.0321471874809749</v>
      </c>
      <c r="U113" s="1">
        <f t="shared" si="70"/>
        <v>1976479.45</v>
      </c>
      <c r="V113" s="1">
        <f t="shared" si="71"/>
        <v>1454611940</v>
      </c>
      <c r="W113" s="1">
        <f t="shared" si="72"/>
        <v>9.5234856531659844</v>
      </c>
      <c r="Y113" s="1">
        <f t="shared" si="73"/>
        <v>0.84340413583872731</v>
      </c>
    </row>
    <row r="114" spans="1:28" x14ac:dyDescent="0.2">
      <c r="A114" s="5" t="s">
        <v>21</v>
      </c>
      <c r="B114" s="1">
        <v>0.04</v>
      </c>
      <c r="C114" s="2">
        <v>2</v>
      </c>
      <c r="D114" s="7"/>
      <c r="E114" s="6">
        <v>217618.76</v>
      </c>
      <c r="F114" s="6">
        <v>208593.73</v>
      </c>
      <c r="G114" s="6">
        <v>4037.23</v>
      </c>
      <c r="H114" s="6">
        <v>2680834.4700000002</v>
      </c>
      <c r="J114" s="1">
        <f t="shared" si="78"/>
        <v>1088093.8</v>
      </c>
      <c r="K114" s="1">
        <f t="shared" si="79"/>
        <v>1042968.65</v>
      </c>
      <c r="L114" s="1">
        <f t="shared" si="63"/>
        <v>2018615</v>
      </c>
      <c r="M114" s="1">
        <f t="shared" si="64"/>
        <v>1340417235</v>
      </c>
      <c r="O114" s="1">
        <f t="shared" si="65"/>
        <v>664.0281752587789</v>
      </c>
      <c r="P114" s="1">
        <f t="shared" si="66"/>
        <v>0.95852825372224337</v>
      </c>
      <c r="Q114" s="1">
        <f t="shared" si="67"/>
        <v>6.4983245811948382</v>
      </c>
      <c r="R114" s="1">
        <f t="shared" si="68"/>
        <v>-4.2356239912365035E-2</v>
      </c>
      <c r="S114" s="1">
        <f t="shared" si="69"/>
        <v>6.5406808211072036</v>
      </c>
      <c r="U114" s="1">
        <f t="shared" si="70"/>
        <v>2131062.4500000002</v>
      </c>
      <c r="V114" s="1">
        <f t="shared" si="71"/>
        <v>1342435850</v>
      </c>
      <c r="W114" s="1">
        <f t="shared" si="72"/>
        <v>9.2990645621205523</v>
      </c>
      <c r="Y114" s="1">
        <f t="shared" si="73"/>
        <v>0.70336976127152206</v>
      </c>
    </row>
    <row r="115" spans="1:28" x14ac:dyDescent="0.2">
      <c r="A115" s="5" t="s">
        <v>21</v>
      </c>
      <c r="B115" s="1">
        <v>0.04</v>
      </c>
      <c r="C115" s="2">
        <v>3</v>
      </c>
      <c r="D115" s="8"/>
      <c r="E115" s="6">
        <v>250149.99</v>
      </c>
      <c r="F115" s="6">
        <v>261226.75</v>
      </c>
      <c r="G115" s="6">
        <v>2086.81</v>
      </c>
      <c r="H115" s="1">
        <v>2497913.33</v>
      </c>
      <c r="J115" s="1">
        <f t="shared" si="78"/>
        <v>1250749.95</v>
      </c>
      <c r="K115" s="1">
        <f t="shared" si="79"/>
        <v>1306133.75</v>
      </c>
      <c r="L115" s="1">
        <f t="shared" ref="L115:L145" si="84">G115*500</f>
        <v>1043405</v>
      </c>
      <c r="M115" s="1">
        <f t="shared" ref="M115:M145" si="85">H115*500</f>
        <v>1248956665</v>
      </c>
      <c r="O115" s="1">
        <f t="shared" ref="O115:O145" si="86">M115/L115</f>
        <v>1197.0008433925466</v>
      </c>
      <c r="P115" s="1">
        <f t="shared" ref="P115:P145" si="87">K115/J115</f>
        <v>1.0442804734871267</v>
      </c>
      <c r="Q115" s="1">
        <f t="shared" ref="Q115:Q145" si="88">LN(O115)</f>
        <v>7.0875744101463187</v>
      </c>
      <c r="R115" s="1">
        <f t="shared" ref="R115:R145" si="89">LN(P115)</f>
        <v>4.3328106145201807E-2</v>
      </c>
      <c r="S115" s="1">
        <f t="shared" ref="S115:S143" si="90">Q115-R115</f>
        <v>7.044246304001117</v>
      </c>
      <c r="U115" s="1">
        <f t="shared" ref="U115:U145" si="91">J115+K115</f>
        <v>2556883.7000000002</v>
      </c>
      <c r="V115" s="1">
        <f t="shared" ref="V115:V145" si="92">L115+M115</f>
        <v>1250000070</v>
      </c>
      <c r="W115" s="1">
        <f t="shared" ref="W115:W143" si="93">LN(V115/U115)/LN(2)</f>
        <v>8.9333259193341608</v>
      </c>
      <c r="Y115" s="1">
        <f t="shared" ref="Y115:Y145" si="94">S115/W115</f>
        <v>0.78853568845567823</v>
      </c>
      <c r="Z115" s="1">
        <f>AVERAGE(Y113:Y115)</f>
        <v>0.77843652852197598</v>
      </c>
      <c r="AA115">
        <f t="shared" ref="AA115" si="95">Z115-Z$100</f>
        <v>1.3073762573605077</v>
      </c>
      <c r="AB115" s="1">
        <f>_xlfn.STDEV.S(Y113:Y115)</f>
        <v>7.0561329980605936E-2</v>
      </c>
    </row>
    <row r="116" spans="1:28" x14ac:dyDescent="0.2">
      <c r="A116" s="5" t="s">
        <v>22</v>
      </c>
      <c r="B116" s="1">
        <v>0.04</v>
      </c>
      <c r="C116" s="2">
        <v>1</v>
      </c>
      <c r="D116" s="5"/>
      <c r="E116" s="6">
        <v>214776.14</v>
      </c>
      <c r="F116" s="6">
        <v>194179.24</v>
      </c>
      <c r="G116" s="6">
        <v>597.83000000000004</v>
      </c>
      <c r="H116" s="1">
        <v>2027670.9</v>
      </c>
      <c r="J116" s="1">
        <f t="shared" si="78"/>
        <v>1073880.7000000002</v>
      </c>
      <c r="K116" s="1">
        <f t="shared" si="79"/>
        <v>970896.2</v>
      </c>
      <c r="L116" s="1">
        <f t="shared" si="84"/>
        <v>298915</v>
      </c>
      <c r="M116" s="1">
        <f t="shared" si="85"/>
        <v>1013835450</v>
      </c>
      <c r="O116" s="1">
        <f t="shared" si="86"/>
        <v>3391.7182142080524</v>
      </c>
      <c r="P116" s="1">
        <f t="shared" si="87"/>
        <v>0.90410061378326267</v>
      </c>
      <c r="Q116" s="1">
        <f t="shared" si="88"/>
        <v>8.1290919198194942</v>
      </c>
      <c r="R116" s="1">
        <f t="shared" si="89"/>
        <v>-0.10081462635035891</v>
      </c>
      <c r="S116" s="1">
        <f t="shared" si="90"/>
        <v>8.229906546169854</v>
      </c>
      <c r="U116" s="1">
        <f t="shared" si="91"/>
        <v>2044776.9000000001</v>
      </c>
      <c r="V116" s="1">
        <f t="shared" si="92"/>
        <v>1014134365</v>
      </c>
      <c r="W116" s="1">
        <f t="shared" si="93"/>
        <v>8.9540896524049831</v>
      </c>
      <c r="Y116" s="1">
        <f t="shared" si="94"/>
        <v>0.91912264290981038</v>
      </c>
    </row>
    <row r="117" spans="1:28" x14ac:dyDescent="0.2">
      <c r="A117" s="5" t="s">
        <v>22</v>
      </c>
      <c r="B117" s="1">
        <v>0.04</v>
      </c>
      <c r="C117" s="2">
        <v>2</v>
      </c>
      <c r="D117" s="7"/>
      <c r="E117" s="6">
        <v>221576.52</v>
      </c>
      <c r="F117" s="6">
        <v>204142.36</v>
      </c>
      <c r="G117" s="6">
        <v>3826.81</v>
      </c>
      <c r="H117" s="6">
        <v>2603105.2200000002</v>
      </c>
      <c r="J117" s="1">
        <f t="shared" si="78"/>
        <v>1107882.5999999999</v>
      </c>
      <c r="K117" s="1">
        <f t="shared" si="79"/>
        <v>1020711.7999999999</v>
      </c>
      <c r="L117" s="1">
        <f t="shared" si="84"/>
        <v>1913405</v>
      </c>
      <c r="M117" s="1">
        <f t="shared" si="85"/>
        <v>1301552610</v>
      </c>
      <c r="O117" s="1">
        <f t="shared" si="86"/>
        <v>680.22849840990273</v>
      </c>
      <c r="P117" s="1">
        <f t="shared" si="87"/>
        <v>0.92131765585992598</v>
      </c>
      <c r="Q117" s="1">
        <f t="shared" si="88"/>
        <v>6.5224287687990863</v>
      </c>
      <c r="R117" s="1">
        <f t="shared" si="89"/>
        <v>-8.195039897845327E-2</v>
      </c>
      <c r="S117" s="1">
        <f t="shared" si="90"/>
        <v>6.6043791677775392</v>
      </c>
      <c r="U117" s="1">
        <f t="shared" si="91"/>
        <v>2128594.4</v>
      </c>
      <c r="V117" s="1">
        <f t="shared" si="92"/>
        <v>1303466015</v>
      </c>
      <c r="W117" s="1">
        <f t="shared" si="93"/>
        <v>9.2582361800156949</v>
      </c>
      <c r="Y117" s="1">
        <f t="shared" si="94"/>
        <v>0.713351770182033</v>
      </c>
    </row>
    <row r="118" spans="1:28" x14ac:dyDescent="0.2">
      <c r="A118" s="5" t="s">
        <v>22</v>
      </c>
      <c r="B118" s="1">
        <v>0.04</v>
      </c>
      <c r="C118" s="2">
        <v>3</v>
      </c>
      <c r="D118" s="8"/>
      <c r="E118" s="6">
        <v>268908.78000000003</v>
      </c>
      <c r="F118" s="6">
        <v>249223.91</v>
      </c>
      <c r="G118" s="6">
        <v>1932.83</v>
      </c>
      <c r="H118" s="1">
        <v>1912780.88</v>
      </c>
      <c r="J118" s="1">
        <f t="shared" si="78"/>
        <v>1344543.9000000001</v>
      </c>
      <c r="K118" s="1">
        <f t="shared" si="79"/>
        <v>1246119.55</v>
      </c>
      <c r="L118" s="1">
        <f t="shared" si="84"/>
        <v>966415</v>
      </c>
      <c r="M118" s="1">
        <f t="shared" si="85"/>
        <v>956390440</v>
      </c>
      <c r="O118" s="1">
        <f t="shared" si="86"/>
        <v>989.62706497726128</v>
      </c>
      <c r="P118" s="1">
        <f t="shared" si="87"/>
        <v>0.92679722097582673</v>
      </c>
      <c r="Q118" s="1">
        <f t="shared" si="88"/>
        <v>6.8973281701154265</v>
      </c>
      <c r="R118" s="1">
        <f t="shared" si="89"/>
        <v>-7.6020484943919955E-2</v>
      </c>
      <c r="S118" s="1">
        <f t="shared" si="90"/>
        <v>6.9733486550593469</v>
      </c>
      <c r="U118" s="1">
        <f t="shared" si="91"/>
        <v>2590663.4500000002</v>
      </c>
      <c r="V118" s="1">
        <f t="shared" si="92"/>
        <v>957356855</v>
      </c>
      <c r="W118" s="1">
        <f t="shared" si="93"/>
        <v>8.5295913707655373</v>
      </c>
      <c r="Y118" s="1">
        <f t="shared" si="94"/>
        <v>0.81754779941275002</v>
      </c>
      <c r="Z118" s="1">
        <f>AVERAGE(Y116:Y118)</f>
        <v>0.81667407083486443</v>
      </c>
      <c r="AA118">
        <f t="shared" ref="AA118" si="96">Z118-Z$100</f>
        <v>1.3456137996733961</v>
      </c>
      <c r="AB118" s="1">
        <f>_xlfn.STDEV.S(Y116:Y118)</f>
        <v>0.10288821879597652</v>
      </c>
    </row>
    <row r="119" spans="1:28" x14ac:dyDescent="0.2">
      <c r="A119" s="5" t="s">
        <v>23</v>
      </c>
      <c r="B119" s="1">
        <v>0.04</v>
      </c>
      <c r="C119" s="2">
        <v>1</v>
      </c>
      <c r="D119" s="5"/>
      <c r="E119" s="6">
        <v>198211.58</v>
      </c>
      <c r="F119" s="6">
        <v>174091.77</v>
      </c>
      <c r="G119" s="6">
        <v>2257.56</v>
      </c>
      <c r="H119" s="1">
        <v>2341087.89</v>
      </c>
      <c r="J119" s="1">
        <f t="shared" si="78"/>
        <v>991057.89999999991</v>
      </c>
      <c r="K119" s="1">
        <f t="shared" si="79"/>
        <v>870458.85</v>
      </c>
      <c r="L119" s="1">
        <f t="shared" si="84"/>
        <v>1128780</v>
      </c>
      <c r="M119" s="1">
        <f t="shared" si="85"/>
        <v>1170543945</v>
      </c>
      <c r="O119" s="1">
        <f t="shared" si="86"/>
        <v>1036.9991893903152</v>
      </c>
      <c r="P119" s="1">
        <f t="shared" si="87"/>
        <v>0.8783128109871281</v>
      </c>
      <c r="Q119" s="1">
        <f t="shared" si="88"/>
        <v>6.9440864265419657</v>
      </c>
      <c r="R119" s="1">
        <f t="shared" si="89"/>
        <v>-0.12975247204779616</v>
      </c>
      <c r="S119" s="1">
        <f t="shared" si="90"/>
        <v>7.073838898589762</v>
      </c>
      <c r="U119" s="1">
        <f t="shared" si="91"/>
        <v>1861516.75</v>
      </c>
      <c r="V119" s="1">
        <f t="shared" si="92"/>
        <v>1171672725</v>
      </c>
      <c r="W119" s="1">
        <f t="shared" si="93"/>
        <v>9.2978753352845658</v>
      </c>
      <c r="Y119" s="1">
        <f t="shared" si="94"/>
        <v>0.76080165021628177</v>
      </c>
    </row>
    <row r="120" spans="1:28" x14ac:dyDescent="0.2">
      <c r="A120" s="5" t="s">
        <v>23</v>
      </c>
      <c r="B120" s="1">
        <v>0.04</v>
      </c>
      <c r="C120" s="2">
        <v>2</v>
      </c>
      <c r="D120" s="7"/>
      <c r="E120" s="6">
        <v>223645.19</v>
      </c>
      <c r="F120" s="6">
        <v>218033.51</v>
      </c>
      <c r="G120" s="6">
        <v>3061.78</v>
      </c>
      <c r="H120" s="6">
        <v>2621432.62</v>
      </c>
      <c r="J120" s="1">
        <f t="shared" si="78"/>
        <v>1118225.95</v>
      </c>
      <c r="K120" s="1">
        <f t="shared" si="79"/>
        <v>1090167.55</v>
      </c>
      <c r="L120" s="1">
        <f t="shared" si="84"/>
        <v>1530890</v>
      </c>
      <c r="M120" s="1">
        <f t="shared" si="85"/>
        <v>1310716310</v>
      </c>
      <c r="O120" s="1">
        <f t="shared" si="86"/>
        <v>856.17928786522873</v>
      </c>
      <c r="P120" s="1">
        <f t="shared" si="87"/>
        <v>0.9749081122647888</v>
      </c>
      <c r="Q120" s="1">
        <f t="shared" si="88"/>
        <v>6.7524798026511679</v>
      </c>
      <c r="R120" s="1">
        <f t="shared" si="89"/>
        <v>-2.5412056256504608E-2</v>
      </c>
      <c r="S120" s="1">
        <f t="shared" si="90"/>
        <v>6.7778918589076724</v>
      </c>
      <c r="U120" s="1">
        <f t="shared" si="91"/>
        <v>2208393.5</v>
      </c>
      <c r="V120" s="1">
        <f t="shared" si="92"/>
        <v>1312247200</v>
      </c>
      <c r="W120" s="1">
        <f t="shared" si="93"/>
        <v>9.2148265439304318</v>
      </c>
      <c r="Y120" s="1">
        <f t="shared" si="94"/>
        <v>0.73554199057301783</v>
      </c>
    </row>
    <row r="121" spans="1:28" x14ac:dyDescent="0.2">
      <c r="A121" s="5" t="s">
        <v>23</v>
      </c>
      <c r="B121" s="1">
        <v>0.04</v>
      </c>
      <c r="C121" s="2">
        <v>3</v>
      </c>
      <c r="D121" s="8"/>
      <c r="E121" s="6">
        <v>284104.52</v>
      </c>
      <c r="F121" s="6">
        <v>268028.40999999997</v>
      </c>
      <c r="G121" s="6">
        <v>2357.89</v>
      </c>
      <c r="H121" s="1">
        <v>2009937.01</v>
      </c>
      <c r="J121" s="1">
        <f t="shared" si="78"/>
        <v>1420522.6</v>
      </c>
      <c r="K121" s="1">
        <f t="shared" si="79"/>
        <v>1340142.0499999998</v>
      </c>
      <c r="L121" s="1">
        <f t="shared" si="84"/>
        <v>1178945</v>
      </c>
      <c r="M121" s="1">
        <f t="shared" si="85"/>
        <v>1004968505</v>
      </c>
      <c r="O121" s="1">
        <f t="shared" si="86"/>
        <v>852.43035510562413</v>
      </c>
      <c r="P121" s="1">
        <f t="shared" si="87"/>
        <v>0.94341480381938292</v>
      </c>
      <c r="Q121" s="1">
        <f t="shared" si="88"/>
        <v>6.7480915109296991</v>
      </c>
      <c r="R121" s="1">
        <f t="shared" si="89"/>
        <v>-5.8249216269315722E-2</v>
      </c>
      <c r="S121" s="1">
        <f t="shared" si="90"/>
        <v>6.8063407271990144</v>
      </c>
      <c r="U121" s="1">
        <f t="shared" si="91"/>
        <v>2760664.65</v>
      </c>
      <c r="V121" s="1">
        <f t="shared" si="92"/>
        <v>1006147450</v>
      </c>
      <c r="W121" s="1">
        <f t="shared" si="93"/>
        <v>8.5096103828565983</v>
      </c>
      <c r="Y121" s="1">
        <f t="shared" si="94"/>
        <v>0.79984164033068084</v>
      </c>
      <c r="Z121" s="1">
        <f>AVERAGE(Y119:Y121)</f>
        <v>0.76539509370666015</v>
      </c>
      <c r="AA121">
        <f t="shared" ref="AA121" si="97">Z121-Z$100</f>
        <v>1.2943348225451918</v>
      </c>
      <c r="AB121" s="1">
        <f>_xlfn.STDEV.S(Y119:Y121)</f>
        <v>3.2395000109029286E-2</v>
      </c>
    </row>
    <row r="122" spans="1:28" x14ac:dyDescent="0.2">
      <c r="A122" s="5" t="s">
        <v>16</v>
      </c>
      <c r="B122" s="1">
        <v>0.08</v>
      </c>
      <c r="C122" s="2">
        <v>1</v>
      </c>
      <c r="D122" s="5"/>
      <c r="E122" s="6">
        <v>197178.33</v>
      </c>
      <c r="F122" s="6">
        <v>172378.66</v>
      </c>
      <c r="G122" s="6">
        <v>264836.82</v>
      </c>
      <c r="H122" s="1">
        <v>601.49</v>
      </c>
      <c r="J122" s="1">
        <f t="shared" si="78"/>
        <v>985891.64999999991</v>
      </c>
      <c r="K122" s="1">
        <f t="shared" si="79"/>
        <v>861893.3</v>
      </c>
      <c r="L122" s="1">
        <f t="shared" si="84"/>
        <v>132418410</v>
      </c>
      <c r="M122" s="1">
        <f t="shared" si="85"/>
        <v>300745</v>
      </c>
      <c r="O122" s="1">
        <f t="shared" si="86"/>
        <v>2.271172112699435E-3</v>
      </c>
      <c r="P122" s="1">
        <f t="shared" si="87"/>
        <v>0.87422720336458892</v>
      </c>
      <c r="Q122" s="1">
        <f t="shared" si="88"/>
        <v>-6.0874592315444067</v>
      </c>
      <c r="R122" s="1">
        <f t="shared" si="89"/>
        <v>-0.13441497902679569</v>
      </c>
      <c r="S122" s="1">
        <f t="shared" si="90"/>
        <v>-5.9530442525176106</v>
      </c>
      <c r="U122" s="1">
        <f t="shared" si="91"/>
        <v>1847784.95</v>
      </c>
      <c r="V122" s="1">
        <f t="shared" si="92"/>
        <v>132719155</v>
      </c>
      <c r="W122" s="1">
        <f t="shared" si="93"/>
        <v>6.1664359338825587</v>
      </c>
      <c r="Y122" s="1">
        <f t="shared" si="94"/>
        <v>-0.96539464876421888</v>
      </c>
    </row>
    <row r="123" spans="1:28" x14ac:dyDescent="0.2">
      <c r="A123" s="5" t="s">
        <v>16</v>
      </c>
      <c r="B123" s="1">
        <v>0.08</v>
      </c>
      <c r="C123" s="2">
        <v>2</v>
      </c>
      <c r="D123" s="7"/>
      <c r="E123" s="6">
        <v>209212.71</v>
      </c>
      <c r="F123" s="6">
        <v>199149.41</v>
      </c>
      <c r="G123" s="6">
        <v>498860.6</v>
      </c>
      <c r="H123" s="6">
        <v>826.12</v>
      </c>
      <c r="J123" s="1">
        <f t="shared" si="78"/>
        <v>1046063.5499999999</v>
      </c>
      <c r="K123" s="1">
        <f t="shared" si="79"/>
        <v>995747.05</v>
      </c>
      <c r="L123" s="1">
        <f t="shared" si="84"/>
        <v>249430300</v>
      </c>
      <c r="M123" s="1">
        <f t="shared" si="85"/>
        <v>413060</v>
      </c>
      <c r="O123" s="1">
        <f t="shared" si="86"/>
        <v>1.6560137240744209E-3</v>
      </c>
      <c r="P123" s="1">
        <f t="shared" si="87"/>
        <v>0.95189919388740785</v>
      </c>
      <c r="Q123" s="1">
        <f t="shared" si="88"/>
        <v>-6.4033419355688563</v>
      </c>
      <c r="R123" s="1">
        <f t="shared" si="89"/>
        <v>-4.9296138571114985E-2</v>
      </c>
      <c r="S123" s="1">
        <f t="shared" si="90"/>
        <v>-6.3540457969977417</v>
      </c>
      <c r="U123" s="1">
        <f t="shared" si="91"/>
        <v>2041810.6</v>
      </c>
      <c r="V123" s="1">
        <f t="shared" si="92"/>
        <v>249843360</v>
      </c>
      <c r="W123" s="1">
        <f t="shared" si="93"/>
        <v>6.9350310194889087</v>
      </c>
      <c r="Y123" s="1">
        <f t="shared" si="94"/>
        <v>-0.91622456758182114</v>
      </c>
    </row>
    <row r="124" spans="1:28" x14ac:dyDescent="0.2">
      <c r="A124" s="5" t="s">
        <v>16</v>
      </c>
      <c r="B124" s="1">
        <v>0.08</v>
      </c>
      <c r="C124" s="2">
        <v>3</v>
      </c>
      <c r="D124" s="8"/>
      <c r="E124" s="6">
        <v>274816.09999999998</v>
      </c>
      <c r="F124" s="6">
        <v>282924.07</v>
      </c>
      <c r="G124" s="6">
        <v>588025.63</v>
      </c>
      <c r="H124" s="1">
        <v>986.73</v>
      </c>
      <c r="J124" s="1">
        <f t="shared" si="78"/>
        <v>1374080.5</v>
      </c>
      <c r="K124" s="1">
        <f t="shared" si="79"/>
        <v>1414620.35</v>
      </c>
      <c r="L124" s="1">
        <f t="shared" si="84"/>
        <v>294012815</v>
      </c>
      <c r="M124" s="1">
        <f t="shared" si="85"/>
        <v>493365</v>
      </c>
      <c r="O124" s="1">
        <f t="shared" si="86"/>
        <v>1.6780391017990151E-3</v>
      </c>
      <c r="P124" s="1">
        <f t="shared" si="87"/>
        <v>1.0295032569052542</v>
      </c>
      <c r="Q124" s="1">
        <f t="shared" si="88"/>
        <v>-6.3901293685870426</v>
      </c>
      <c r="R124" s="1">
        <f t="shared" si="89"/>
        <v>2.9076411060357413E-2</v>
      </c>
      <c r="S124" s="1">
        <f t="shared" si="90"/>
        <v>-6.4192057796473998</v>
      </c>
      <c r="U124" s="1">
        <f t="shared" si="91"/>
        <v>2788700.85</v>
      </c>
      <c r="V124" s="1">
        <f t="shared" si="92"/>
        <v>294506180</v>
      </c>
      <c r="W124" s="1">
        <f t="shared" si="93"/>
        <v>6.7225609164296882</v>
      </c>
      <c r="Y124" s="1">
        <f t="shared" si="94"/>
        <v>-0.95487506315622972</v>
      </c>
      <c r="Z124" s="1">
        <f>AVERAGE(Y122:Y124)</f>
        <v>-0.94549809316742317</v>
      </c>
      <c r="AA124">
        <f>Z124-Z$124</f>
        <v>0</v>
      </c>
      <c r="AB124" s="1">
        <f>_xlfn.STDEV.S(Y122:Y124)</f>
        <v>2.5891502380107824E-2</v>
      </c>
    </row>
    <row r="125" spans="1:28" x14ac:dyDescent="0.2">
      <c r="A125" s="5" t="s">
        <v>17</v>
      </c>
      <c r="B125" s="1">
        <v>0.08</v>
      </c>
      <c r="C125" s="2">
        <v>1</v>
      </c>
      <c r="D125" s="5"/>
      <c r="E125" s="6">
        <v>177259.6</v>
      </c>
      <c r="F125" s="6">
        <v>175034.07</v>
      </c>
      <c r="G125" s="6">
        <v>434422.61</v>
      </c>
      <c r="H125" s="1">
        <v>1402.87</v>
      </c>
      <c r="J125" s="1">
        <f t="shared" si="78"/>
        <v>886298</v>
      </c>
      <c r="K125" s="1">
        <f t="shared" si="79"/>
        <v>875170.35000000009</v>
      </c>
      <c r="L125" s="1">
        <f t="shared" si="84"/>
        <v>217211305</v>
      </c>
      <c r="M125" s="1">
        <f t="shared" si="85"/>
        <v>701435</v>
      </c>
      <c r="O125" s="1">
        <f t="shared" si="86"/>
        <v>3.2292748298713091E-3</v>
      </c>
      <c r="P125" s="1">
        <f t="shared" si="87"/>
        <v>0.98744479847635902</v>
      </c>
      <c r="Q125" s="1">
        <f t="shared" si="88"/>
        <v>-5.7354976778296667</v>
      </c>
      <c r="R125" s="1">
        <f t="shared" si="89"/>
        <v>-1.2634684046443627E-2</v>
      </c>
      <c r="S125" s="1">
        <f t="shared" si="90"/>
        <v>-5.7228629937832229</v>
      </c>
      <c r="U125" s="1">
        <f t="shared" si="91"/>
        <v>1761468.35</v>
      </c>
      <c r="V125" s="1">
        <f t="shared" si="92"/>
        <v>217912740</v>
      </c>
      <c r="W125" s="1">
        <f t="shared" si="93"/>
        <v>6.9508281813100847</v>
      </c>
      <c r="Y125" s="1">
        <f t="shared" si="94"/>
        <v>-0.82333541334992166</v>
      </c>
    </row>
    <row r="126" spans="1:28" x14ac:dyDescent="0.2">
      <c r="A126" s="5" t="s">
        <v>17</v>
      </c>
      <c r="B126" s="1">
        <v>0.08</v>
      </c>
      <c r="C126" s="2">
        <v>2</v>
      </c>
      <c r="D126" s="7"/>
      <c r="E126" s="6">
        <v>230663.07</v>
      </c>
      <c r="F126" s="6">
        <v>220210.68</v>
      </c>
      <c r="G126" s="6">
        <v>465589.84</v>
      </c>
      <c r="H126" s="6">
        <v>1145.57</v>
      </c>
      <c r="J126" s="1">
        <f t="shared" si="78"/>
        <v>1153315.3500000001</v>
      </c>
      <c r="K126" s="1">
        <f t="shared" si="79"/>
        <v>1101053.3999999999</v>
      </c>
      <c r="L126" s="1">
        <f t="shared" si="84"/>
        <v>232794920</v>
      </c>
      <c r="M126" s="1">
        <f t="shared" si="85"/>
        <v>572785</v>
      </c>
      <c r="O126" s="1">
        <f t="shared" si="86"/>
        <v>2.4604703573428491E-3</v>
      </c>
      <c r="P126" s="1">
        <f t="shared" si="87"/>
        <v>0.95468546395398257</v>
      </c>
      <c r="Q126" s="1">
        <f t="shared" si="88"/>
        <v>-6.0074027451427812</v>
      </c>
      <c r="R126" s="1">
        <f t="shared" si="89"/>
        <v>-4.6373349867622503E-2</v>
      </c>
      <c r="S126" s="1">
        <f t="shared" si="90"/>
        <v>-5.9610293952751583</v>
      </c>
      <c r="U126" s="1">
        <f t="shared" si="91"/>
        <v>2254368.75</v>
      </c>
      <c r="V126" s="1">
        <f t="shared" si="92"/>
        <v>233367705</v>
      </c>
      <c r="W126" s="1">
        <f t="shared" si="93"/>
        <v>6.6937375964461046</v>
      </c>
      <c r="Y126" s="1">
        <f t="shared" si="94"/>
        <v>-0.89053825450821944</v>
      </c>
    </row>
    <row r="127" spans="1:28" x14ac:dyDescent="0.2">
      <c r="A127" s="5" t="s">
        <v>17</v>
      </c>
      <c r="B127" s="1">
        <v>0.08</v>
      </c>
      <c r="C127" s="2">
        <v>3</v>
      </c>
      <c r="D127" s="8"/>
      <c r="E127" s="6">
        <v>273755.98</v>
      </c>
      <c r="F127" s="6">
        <v>266863.83</v>
      </c>
      <c r="G127" s="6">
        <v>332745.24</v>
      </c>
      <c r="H127" s="1">
        <v>822.04</v>
      </c>
      <c r="J127" s="1">
        <f t="shared" si="78"/>
        <v>1368779.9</v>
      </c>
      <c r="K127" s="1">
        <f t="shared" si="79"/>
        <v>1334319.1500000001</v>
      </c>
      <c r="L127" s="1">
        <f t="shared" si="84"/>
        <v>166372620</v>
      </c>
      <c r="M127" s="1">
        <f t="shared" si="85"/>
        <v>411020</v>
      </c>
      <c r="O127" s="1">
        <f t="shared" si="86"/>
        <v>2.4704786160126588E-3</v>
      </c>
      <c r="P127" s="1">
        <f t="shared" si="87"/>
        <v>0.97482374631597102</v>
      </c>
      <c r="Q127" s="1">
        <f t="shared" si="88"/>
        <v>-6.0033433754485115</v>
      </c>
      <c r="R127" s="1">
        <f t="shared" si="89"/>
        <v>-2.5498597334960228E-2</v>
      </c>
      <c r="S127" s="1">
        <f t="shared" si="90"/>
        <v>-5.9778447781135515</v>
      </c>
      <c r="U127" s="1">
        <f t="shared" si="91"/>
        <v>2703099.05</v>
      </c>
      <c r="V127" s="1">
        <f t="shared" si="92"/>
        <v>166783640</v>
      </c>
      <c r="W127" s="1">
        <f t="shared" si="93"/>
        <v>5.9472195921758235</v>
      </c>
      <c r="Y127" s="1">
        <f t="shared" si="94"/>
        <v>-1.0051494964097203</v>
      </c>
      <c r="Z127" s="1">
        <f>AVERAGE(Y125:Y127)</f>
        <v>-0.90634105475595383</v>
      </c>
      <c r="AA127">
        <f t="shared" ref="AA127" si="98">Z127-Z$124</f>
        <v>3.9157038411469336E-2</v>
      </c>
      <c r="AB127" s="1">
        <f>_xlfn.STDEV.S(Y125:Y127)</f>
        <v>9.1931423199421783E-2</v>
      </c>
    </row>
    <row r="128" spans="1:28" x14ac:dyDescent="0.2">
      <c r="A128" s="5" t="s">
        <v>20</v>
      </c>
      <c r="B128" s="1">
        <v>0.08</v>
      </c>
      <c r="C128" s="2">
        <v>1</v>
      </c>
      <c r="D128" s="5"/>
      <c r="E128" s="6">
        <v>195639.59</v>
      </c>
      <c r="F128" s="6">
        <v>183489.55</v>
      </c>
      <c r="G128" s="6">
        <v>256189</v>
      </c>
      <c r="H128" s="1">
        <v>1434779.42</v>
      </c>
      <c r="J128" s="1">
        <f t="shared" si="78"/>
        <v>978197.95</v>
      </c>
      <c r="K128" s="1">
        <f t="shared" si="79"/>
        <v>917447.75</v>
      </c>
      <c r="L128" s="1">
        <f t="shared" si="84"/>
        <v>128094500</v>
      </c>
      <c r="M128" s="1">
        <f t="shared" si="85"/>
        <v>717389710</v>
      </c>
      <c r="O128" s="1">
        <f t="shared" si="86"/>
        <v>5.6004723856215533</v>
      </c>
      <c r="P128" s="1">
        <f t="shared" si="87"/>
        <v>0.93789580115149496</v>
      </c>
      <c r="Q128" s="1">
        <f t="shared" si="88"/>
        <v>1.7228509487587338</v>
      </c>
      <c r="R128" s="1">
        <f t="shared" si="89"/>
        <v>-6.4116422338876516E-2</v>
      </c>
      <c r="S128" s="1">
        <f t="shared" si="90"/>
        <v>1.7869673710976104</v>
      </c>
      <c r="U128" s="1">
        <f t="shared" si="91"/>
        <v>1895645.7</v>
      </c>
      <c r="V128" s="1">
        <f t="shared" si="92"/>
        <v>845484210</v>
      </c>
      <c r="W128" s="1">
        <f t="shared" si="93"/>
        <v>8.800944654515904</v>
      </c>
      <c r="Y128" s="1">
        <f t="shared" si="94"/>
        <v>0.20304267794488279</v>
      </c>
    </row>
    <row r="129" spans="1:28" x14ac:dyDescent="0.2">
      <c r="A129" s="5" t="s">
        <v>20</v>
      </c>
      <c r="B129" s="1">
        <v>0.08</v>
      </c>
      <c r="C129" s="2">
        <v>2</v>
      </c>
      <c r="D129" s="7"/>
      <c r="E129" s="6">
        <v>222923.68</v>
      </c>
      <c r="F129" s="6">
        <v>217231.84</v>
      </c>
      <c r="G129" s="6">
        <v>401315.64</v>
      </c>
      <c r="H129" s="6">
        <v>1627.11</v>
      </c>
      <c r="J129" s="1">
        <f t="shared" si="78"/>
        <v>1114618.3999999999</v>
      </c>
      <c r="K129" s="1">
        <f t="shared" si="79"/>
        <v>1086159.2</v>
      </c>
      <c r="L129" s="1">
        <f t="shared" si="84"/>
        <v>200657820</v>
      </c>
      <c r="M129" s="1">
        <f t="shared" si="85"/>
        <v>813555</v>
      </c>
      <c r="O129" s="1">
        <f t="shared" si="86"/>
        <v>4.0544395428994493E-3</v>
      </c>
      <c r="P129" s="1">
        <f t="shared" si="87"/>
        <v>0.97446731545074083</v>
      </c>
      <c r="Q129" s="1">
        <f t="shared" si="88"/>
        <v>-5.5079428148020808</v>
      </c>
      <c r="R129" s="1">
        <f t="shared" si="89"/>
        <v>-2.5864300411523378E-2</v>
      </c>
      <c r="S129" s="1">
        <f t="shared" si="90"/>
        <v>-5.4820785143905573</v>
      </c>
      <c r="U129" s="1">
        <f t="shared" si="91"/>
        <v>2200777.5999999996</v>
      </c>
      <c r="V129" s="1">
        <f t="shared" si="92"/>
        <v>201471375</v>
      </c>
      <c r="W129" s="1">
        <f t="shared" si="93"/>
        <v>6.5164177045829632</v>
      </c>
      <c r="Y129" s="1">
        <f t="shared" si="94"/>
        <v>-0.8412718095918007</v>
      </c>
    </row>
    <row r="130" spans="1:28" x14ac:dyDescent="0.2">
      <c r="A130" s="5" t="s">
        <v>20</v>
      </c>
      <c r="B130" s="1">
        <v>0.08</v>
      </c>
      <c r="C130" s="2">
        <v>3</v>
      </c>
      <c r="D130" s="8"/>
      <c r="E130" s="6">
        <v>271370.88</v>
      </c>
      <c r="F130" s="6">
        <v>267938.87</v>
      </c>
      <c r="G130" s="6">
        <v>738091.8</v>
      </c>
      <c r="H130" s="1">
        <v>806.1</v>
      </c>
      <c r="J130" s="1">
        <f t="shared" ref="J130:J145" si="99">E130*5</f>
        <v>1356854.4</v>
      </c>
      <c r="K130" s="1">
        <f t="shared" ref="K130:K145" si="100">F130*5</f>
        <v>1339694.3500000001</v>
      </c>
      <c r="L130" s="1">
        <f t="shared" si="84"/>
        <v>369045900</v>
      </c>
      <c r="M130" s="1">
        <f t="shared" si="85"/>
        <v>403050</v>
      </c>
      <c r="O130" s="1">
        <f t="shared" si="86"/>
        <v>1.0921405711322087E-3</v>
      </c>
      <c r="P130" s="1">
        <f t="shared" si="87"/>
        <v>0.9873530645587324</v>
      </c>
      <c r="Q130" s="1">
        <f t="shared" si="88"/>
        <v>-6.8196156818011318</v>
      </c>
      <c r="R130" s="1">
        <f t="shared" si="89"/>
        <v>-1.2727588661553569E-2</v>
      </c>
      <c r="S130" s="1">
        <f t="shared" si="90"/>
        <v>-6.8068880931395785</v>
      </c>
      <c r="U130" s="1">
        <f t="shared" si="91"/>
        <v>2696548.75</v>
      </c>
      <c r="V130" s="1">
        <f t="shared" si="92"/>
        <v>369448950</v>
      </c>
      <c r="W130" s="1">
        <f t="shared" si="93"/>
        <v>7.0981171020136422</v>
      </c>
      <c r="Y130" s="1">
        <f t="shared" si="94"/>
        <v>-0.95897094895892243</v>
      </c>
      <c r="Z130" s="1">
        <f>AVERAGE(Y128:Y130)</f>
        <v>-0.53240002686861343</v>
      </c>
      <c r="AA130">
        <f t="shared" ref="AA130" si="101">Z130-Z$124</f>
        <v>0.41309806629880974</v>
      </c>
      <c r="AB130" s="1">
        <f>_xlfn.STDEV.S(Y128:Y130)</f>
        <v>0.63962508620244396</v>
      </c>
    </row>
    <row r="131" spans="1:28" x14ac:dyDescent="0.2">
      <c r="A131" s="5" t="s">
        <v>18</v>
      </c>
      <c r="B131" s="1">
        <v>0.08</v>
      </c>
      <c r="C131" s="2">
        <v>1</v>
      </c>
      <c r="D131" s="5"/>
      <c r="E131" s="6">
        <v>192397.16</v>
      </c>
      <c r="F131" s="6">
        <v>187986.22</v>
      </c>
      <c r="G131" s="6">
        <v>391746.06</v>
      </c>
      <c r="H131" s="1">
        <v>118927.78</v>
      </c>
      <c r="J131" s="1">
        <f t="shared" si="99"/>
        <v>961985.8</v>
      </c>
      <c r="K131" s="1">
        <f t="shared" si="100"/>
        <v>939931.1</v>
      </c>
      <c r="L131" s="1">
        <f t="shared" si="84"/>
        <v>195873030</v>
      </c>
      <c r="M131" s="1">
        <f t="shared" si="85"/>
        <v>59463890</v>
      </c>
      <c r="O131" s="1">
        <f t="shared" si="86"/>
        <v>0.30358385735902488</v>
      </c>
      <c r="P131" s="1">
        <f t="shared" si="87"/>
        <v>0.97707377801210782</v>
      </c>
      <c r="Q131" s="1">
        <f t="shared" si="88"/>
        <v>-1.1920974056284768</v>
      </c>
      <c r="R131" s="1">
        <f t="shared" si="89"/>
        <v>-2.3193114936713419E-2</v>
      </c>
      <c r="S131" s="1">
        <f t="shared" si="90"/>
        <v>-1.1689042906917633</v>
      </c>
      <c r="U131" s="1">
        <f t="shared" si="91"/>
        <v>1901916.9</v>
      </c>
      <c r="V131" s="1">
        <f t="shared" si="92"/>
        <v>255336920</v>
      </c>
      <c r="W131" s="1">
        <f t="shared" si="93"/>
        <v>7.0688041343486079</v>
      </c>
      <c r="Y131" s="1">
        <f t="shared" si="94"/>
        <v>-0.16536096749545573</v>
      </c>
    </row>
    <row r="132" spans="1:28" x14ac:dyDescent="0.2">
      <c r="A132" s="5" t="s">
        <v>18</v>
      </c>
      <c r="B132" s="1">
        <v>0.08</v>
      </c>
      <c r="C132" s="2">
        <v>2</v>
      </c>
      <c r="D132" s="7"/>
      <c r="E132" s="6">
        <v>225088.18</v>
      </c>
      <c r="F132" s="6">
        <v>212421.84</v>
      </c>
      <c r="G132" s="6">
        <v>341515.11</v>
      </c>
      <c r="H132" s="6">
        <v>1112.78</v>
      </c>
      <c r="J132" s="1">
        <f t="shared" si="99"/>
        <v>1125440.8999999999</v>
      </c>
      <c r="K132" s="1">
        <f t="shared" si="100"/>
        <v>1062109.2</v>
      </c>
      <c r="L132" s="1">
        <f t="shared" si="84"/>
        <v>170757555</v>
      </c>
      <c r="M132" s="1">
        <f t="shared" si="85"/>
        <v>556390</v>
      </c>
      <c r="O132" s="1">
        <f t="shared" si="86"/>
        <v>3.2583624191620687E-3</v>
      </c>
      <c r="P132" s="1">
        <f t="shared" si="87"/>
        <v>0.94372720948741073</v>
      </c>
      <c r="Q132" s="1">
        <f t="shared" si="88"/>
        <v>-5.7265305352216052</v>
      </c>
      <c r="R132" s="1">
        <f t="shared" si="89"/>
        <v>-5.7918127598003473E-2</v>
      </c>
      <c r="S132" s="1">
        <f t="shared" si="90"/>
        <v>-5.668612407623602</v>
      </c>
      <c r="U132" s="1">
        <f t="shared" si="91"/>
        <v>2187550.0999999996</v>
      </c>
      <c r="V132" s="1">
        <f t="shared" si="92"/>
        <v>171313945</v>
      </c>
      <c r="W132" s="1">
        <f t="shared" si="93"/>
        <v>6.2911827233257815</v>
      </c>
      <c r="Y132" s="1">
        <f t="shared" si="94"/>
        <v>-0.90104081488622489</v>
      </c>
    </row>
    <row r="133" spans="1:28" x14ac:dyDescent="0.2">
      <c r="A133" s="5" t="s">
        <v>18</v>
      </c>
      <c r="B133" s="1">
        <v>0.08</v>
      </c>
      <c r="C133" s="2">
        <v>3</v>
      </c>
      <c r="D133" s="8"/>
      <c r="E133" s="6">
        <v>264264.28000000003</v>
      </c>
      <c r="F133" s="6">
        <v>268048.55</v>
      </c>
      <c r="G133" s="6">
        <v>578910.22</v>
      </c>
      <c r="H133" s="1">
        <v>30940.75</v>
      </c>
      <c r="J133" s="1">
        <f t="shared" si="99"/>
        <v>1321321.4000000001</v>
      </c>
      <c r="K133" s="1">
        <f t="shared" si="100"/>
        <v>1340242.75</v>
      </c>
      <c r="L133" s="1">
        <f t="shared" si="84"/>
        <v>289455110</v>
      </c>
      <c r="M133" s="1">
        <f t="shared" si="85"/>
        <v>15470375</v>
      </c>
      <c r="O133" s="1">
        <f t="shared" si="86"/>
        <v>5.3446543058092842E-2</v>
      </c>
      <c r="P133" s="1">
        <f t="shared" si="87"/>
        <v>1.0143200208518532</v>
      </c>
      <c r="Q133" s="1">
        <f t="shared" si="88"/>
        <v>-2.9290733197842891</v>
      </c>
      <c r="R133" s="1">
        <f t="shared" si="89"/>
        <v>1.4218457795025558E-2</v>
      </c>
      <c r="S133" s="1">
        <f t="shared" si="90"/>
        <v>-2.9432917775793146</v>
      </c>
      <c r="U133" s="1">
        <f t="shared" si="91"/>
        <v>2661564.1500000004</v>
      </c>
      <c r="V133" s="1">
        <f t="shared" si="92"/>
        <v>304925485</v>
      </c>
      <c r="W133" s="1">
        <f t="shared" si="93"/>
        <v>6.8400385833833672</v>
      </c>
      <c r="Y133" s="1">
        <f t="shared" si="94"/>
        <v>-0.43030338816063229</v>
      </c>
      <c r="Z133" s="1">
        <f>AVERAGE(Y131:Y133)</f>
        <v>-0.49890172351410439</v>
      </c>
      <c r="AA133">
        <f t="shared" ref="AA133" si="102">Z133-Z$124</f>
        <v>0.44659636965331878</v>
      </c>
      <c r="AB133" s="1">
        <f>_xlfn.STDEV.S(Y131:Y133)</f>
        <v>0.37260637162316051</v>
      </c>
    </row>
    <row r="134" spans="1:28" x14ac:dyDescent="0.2">
      <c r="A134" s="5" t="s">
        <v>19</v>
      </c>
      <c r="B134" s="1">
        <v>0.08</v>
      </c>
      <c r="C134" s="2">
        <v>1</v>
      </c>
      <c r="D134" s="5"/>
      <c r="E134" s="6">
        <v>195680.48</v>
      </c>
      <c r="F134" s="6">
        <v>193838.96</v>
      </c>
      <c r="G134" s="6">
        <v>1483.24</v>
      </c>
      <c r="H134" s="1">
        <v>1208306.27</v>
      </c>
      <c r="J134" s="1">
        <f t="shared" si="99"/>
        <v>978402.4</v>
      </c>
      <c r="K134" s="1">
        <f t="shared" si="100"/>
        <v>969194.79999999993</v>
      </c>
      <c r="L134" s="1">
        <f t="shared" si="84"/>
        <v>741620</v>
      </c>
      <c r="M134" s="1">
        <f t="shared" si="85"/>
        <v>604153135</v>
      </c>
      <c r="O134" s="1">
        <f t="shared" si="86"/>
        <v>814.63975486098002</v>
      </c>
      <c r="P134" s="1">
        <f t="shared" si="87"/>
        <v>0.99058914818688093</v>
      </c>
      <c r="Q134" s="1">
        <f t="shared" si="88"/>
        <v>6.702745996946371</v>
      </c>
      <c r="R134" s="1">
        <f t="shared" si="89"/>
        <v>-9.4554136761313239E-3</v>
      </c>
      <c r="S134" s="1">
        <f t="shared" si="90"/>
        <v>6.7122014106225025</v>
      </c>
      <c r="U134" s="1">
        <f t="shared" si="91"/>
        <v>1947597.2</v>
      </c>
      <c r="V134" s="1">
        <f t="shared" si="92"/>
        <v>604894755</v>
      </c>
      <c r="W134" s="1">
        <f t="shared" si="93"/>
        <v>8.278845009405341</v>
      </c>
      <c r="Y134" s="1">
        <f t="shared" si="94"/>
        <v>0.81076543926078781</v>
      </c>
    </row>
    <row r="135" spans="1:28" x14ac:dyDescent="0.2">
      <c r="A135" s="5" t="s">
        <v>19</v>
      </c>
      <c r="B135" s="1">
        <v>0.08</v>
      </c>
      <c r="C135" s="2">
        <v>2</v>
      </c>
      <c r="D135" s="7"/>
      <c r="E135" s="6">
        <v>223677.6</v>
      </c>
      <c r="F135" s="6">
        <v>218156.19</v>
      </c>
      <c r="G135" s="6">
        <v>1318.29</v>
      </c>
      <c r="H135" s="6">
        <v>751114.75</v>
      </c>
      <c r="J135" s="1">
        <f t="shared" si="99"/>
        <v>1118388</v>
      </c>
      <c r="K135" s="1">
        <f t="shared" si="100"/>
        <v>1090780.95</v>
      </c>
      <c r="L135" s="1">
        <f t="shared" si="84"/>
        <v>659145</v>
      </c>
      <c r="M135" s="1">
        <f t="shared" si="85"/>
        <v>375557375</v>
      </c>
      <c r="O135" s="1">
        <f t="shared" si="86"/>
        <v>569.76442967784021</v>
      </c>
      <c r="P135" s="1">
        <f t="shared" si="87"/>
        <v>0.97531531990686593</v>
      </c>
      <c r="Q135" s="1">
        <f t="shared" si="88"/>
        <v>6.3452229941374094</v>
      </c>
      <c r="R135" s="1">
        <f t="shared" si="89"/>
        <v>-2.4994455235742122E-2</v>
      </c>
      <c r="S135" s="1">
        <f t="shared" si="90"/>
        <v>6.3702174493731514</v>
      </c>
      <c r="U135" s="1">
        <f t="shared" si="91"/>
        <v>2209168.9500000002</v>
      </c>
      <c r="V135" s="1">
        <f t="shared" si="92"/>
        <v>376216520</v>
      </c>
      <c r="W135" s="1">
        <f t="shared" si="93"/>
        <v>7.4119156345413115</v>
      </c>
      <c r="Y135" s="1">
        <f t="shared" si="94"/>
        <v>0.85945628140806196</v>
      </c>
    </row>
    <row r="136" spans="1:28" x14ac:dyDescent="0.2">
      <c r="A136" s="5" t="s">
        <v>19</v>
      </c>
      <c r="B136" s="1">
        <v>0.08</v>
      </c>
      <c r="C136" s="2">
        <v>3</v>
      </c>
      <c r="D136" s="8"/>
      <c r="E136" s="6">
        <v>279793.37</v>
      </c>
      <c r="F136" s="6">
        <v>259837.71</v>
      </c>
      <c r="G136" s="6">
        <v>1681.98</v>
      </c>
      <c r="H136" s="1">
        <v>836929.81</v>
      </c>
      <c r="J136" s="1">
        <f t="shared" si="99"/>
        <v>1398966.85</v>
      </c>
      <c r="K136" s="1">
        <f t="shared" si="100"/>
        <v>1299188.55</v>
      </c>
      <c r="L136" s="1">
        <f t="shared" si="84"/>
        <v>840990</v>
      </c>
      <c r="M136" s="1">
        <f t="shared" si="85"/>
        <v>418464905</v>
      </c>
      <c r="O136" s="1">
        <f t="shared" si="86"/>
        <v>497.58606523264245</v>
      </c>
      <c r="P136" s="1">
        <f t="shared" si="87"/>
        <v>0.92867715199970602</v>
      </c>
      <c r="Q136" s="1">
        <f t="shared" si="88"/>
        <v>6.2097685370791584</v>
      </c>
      <c r="R136" s="1">
        <f t="shared" si="89"/>
        <v>-7.3994122635140866E-2</v>
      </c>
      <c r="S136" s="1">
        <f t="shared" si="90"/>
        <v>6.2837626597142995</v>
      </c>
      <c r="U136" s="1">
        <f t="shared" si="91"/>
        <v>2698155.4000000004</v>
      </c>
      <c r="V136" s="1">
        <f t="shared" si="92"/>
        <v>419305895</v>
      </c>
      <c r="W136" s="1">
        <f t="shared" si="93"/>
        <v>7.2798858603161181</v>
      </c>
      <c r="Y136" s="1">
        <f t="shared" si="94"/>
        <v>0.86316774469887592</v>
      </c>
      <c r="Z136" s="1">
        <f>AVERAGE(Y134:Y136)</f>
        <v>0.84446315512257508</v>
      </c>
      <c r="AA136">
        <f t="shared" ref="AA136" si="103">Z136-Z$124</f>
        <v>1.7899612482899983</v>
      </c>
      <c r="AB136" s="1">
        <f>_xlfn.STDEV.S(Y134:Y136)</f>
        <v>2.9242020803393266E-2</v>
      </c>
    </row>
    <row r="137" spans="1:28" x14ac:dyDescent="0.2">
      <c r="A137" s="5" t="s">
        <v>21</v>
      </c>
      <c r="B137" s="1">
        <v>0.08</v>
      </c>
      <c r="C137" s="2">
        <v>1</v>
      </c>
      <c r="D137" s="5"/>
      <c r="E137" s="6">
        <v>200475.62</v>
      </c>
      <c r="F137" s="6">
        <v>194820.27</v>
      </c>
      <c r="G137" s="1">
        <v>1874.02</v>
      </c>
      <c r="H137" s="1">
        <v>2406767.09</v>
      </c>
      <c r="J137" s="1">
        <f t="shared" si="99"/>
        <v>1002378.1</v>
      </c>
      <c r="K137" s="1">
        <f t="shared" si="100"/>
        <v>974101.35</v>
      </c>
      <c r="L137" s="1">
        <f t="shared" si="84"/>
        <v>937010</v>
      </c>
      <c r="M137" s="1">
        <f t="shared" si="85"/>
        <v>1203383545</v>
      </c>
      <c r="O137" s="1">
        <f t="shared" si="86"/>
        <v>1284.2803652042135</v>
      </c>
      <c r="P137" s="1">
        <f t="shared" si="87"/>
        <v>0.97179033540337723</v>
      </c>
      <c r="Q137" s="1">
        <f t="shared" si="88"/>
        <v>7.1579538133771514</v>
      </c>
      <c r="R137" s="1">
        <f t="shared" si="89"/>
        <v>-2.8615202106733413E-2</v>
      </c>
      <c r="S137" s="1">
        <f t="shared" si="90"/>
        <v>7.1865690154838848</v>
      </c>
      <c r="U137" s="1">
        <f t="shared" si="91"/>
        <v>1976479.45</v>
      </c>
      <c r="V137" s="1">
        <f t="shared" si="92"/>
        <v>1204320555</v>
      </c>
      <c r="W137" s="1">
        <f t="shared" si="93"/>
        <v>9.2510707760697404</v>
      </c>
      <c r="Y137" s="1">
        <f t="shared" si="94"/>
        <v>0.77683645379449295</v>
      </c>
    </row>
    <row r="138" spans="1:28" x14ac:dyDescent="0.2">
      <c r="A138" s="5" t="s">
        <v>21</v>
      </c>
      <c r="B138" s="1">
        <v>0.08</v>
      </c>
      <c r="C138" s="2">
        <v>2</v>
      </c>
      <c r="D138" s="7"/>
      <c r="E138" s="6">
        <v>217618.76</v>
      </c>
      <c r="F138" s="6">
        <v>208593.73</v>
      </c>
      <c r="G138" s="1">
        <v>1335.51</v>
      </c>
      <c r="H138" s="6">
        <v>1707004.15</v>
      </c>
      <c r="J138" s="1">
        <f t="shared" si="99"/>
        <v>1088093.8</v>
      </c>
      <c r="K138" s="1">
        <f t="shared" si="100"/>
        <v>1042968.65</v>
      </c>
      <c r="L138" s="1">
        <f t="shared" si="84"/>
        <v>667755</v>
      </c>
      <c r="M138" s="1">
        <f t="shared" si="85"/>
        <v>853502075</v>
      </c>
      <c r="O138" s="1">
        <f t="shared" si="86"/>
        <v>1278.1665056794782</v>
      </c>
      <c r="P138" s="1">
        <f t="shared" si="87"/>
        <v>0.95852825372224337</v>
      </c>
      <c r="Q138" s="1">
        <f t="shared" si="88"/>
        <v>7.1531819125851559</v>
      </c>
      <c r="R138" s="1">
        <f t="shared" si="89"/>
        <v>-4.2356239912365035E-2</v>
      </c>
      <c r="S138" s="1">
        <f t="shared" si="90"/>
        <v>7.1955381524975213</v>
      </c>
      <c r="U138" s="1">
        <f t="shared" si="91"/>
        <v>2131062.4500000002</v>
      </c>
      <c r="V138" s="1">
        <f t="shared" si="92"/>
        <v>854169830</v>
      </c>
      <c r="W138" s="1">
        <f t="shared" si="93"/>
        <v>8.6468062600602789</v>
      </c>
      <c r="Y138" s="1">
        <f t="shared" si="94"/>
        <v>0.83216137104098353</v>
      </c>
    </row>
    <row r="139" spans="1:28" x14ac:dyDescent="0.2">
      <c r="A139" s="5" t="s">
        <v>21</v>
      </c>
      <c r="B139" s="1">
        <v>0.08</v>
      </c>
      <c r="C139" s="2">
        <v>3</v>
      </c>
      <c r="D139" s="8"/>
      <c r="E139" s="6">
        <v>250149.99</v>
      </c>
      <c r="F139" s="6">
        <v>261226.75</v>
      </c>
      <c r="G139" s="1">
        <v>1510.09</v>
      </c>
      <c r="H139" s="1">
        <v>1843347.66</v>
      </c>
      <c r="J139" s="1">
        <f t="shared" si="99"/>
        <v>1250749.95</v>
      </c>
      <c r="K139" s="1">
        <f t="shared" si="100"/>
        <v>1306133.75</v>
      </c>
      <c r="L139" s="1">
        <f t="shared" si="84"/>
        <v>755045</v>
      </c>
      <c r="M139" s="1">
        <f t="shared" si="85"/>
        <v>921673830</v>
      </c>
      <c r="O139" s="1">
        <f t="shared" si="86"/>
        <v>1220.6872835393917</v>
      </c>
      <c r="P139" s="1">
        <f t="shared" si="87"/>
        <v>1.0442804734871267</v>
      </c>
      <c r="Q139" s="1">
        <f t="shared" si="88"/>
        <v>7.1071693262702942</v>
      </c>
      <c r="R139" s="1">
        <f t="shared" si="89"/>
        <v>4.3328106145201807E-2</v>
      </c>
      <c r="S139" s="1">
        <f t="shared" si="90"/>
        <v>7.0638412201250924</v>
      </c>
      <c r="U139" s="1">
        <f t="shared" si="91"/>
        <v>2556883.7000000002</v>
      </c>
      <c r="V139" s="1">
        <f t="shared" si="92"/>
        <v>922428875</v>
      </c>
      <c r="W139" s="1">
        <f t="shared" si="93"/>
        <v>8.4949073234746866</v>
      </c>
      <c r="Y139" s="1">
        <f t="shared" si="94"/>
        <v>0.83153835011301303</v>
      </c>
      <c r="Z139" s="1">
        <f>AVERAGE(Y137:Y139)</f>
        <v>0.81351205831616313</v>
      </c>
      <c r="AA139">
        <f t="shared" ref="AA139" si="104">Z139-Z$124</f>
        <v>1.7590101514835863</v>
      </c>
      <c r="AB139" s="1">
        <f>_xlfn.STDEV.S(Y137:Y139)</f>
        <v>3.1763532770169634E-2</v>
      </c>
    </row>
    <row r="140" spans="1:28" x14ac:dyDescent="0.2">
      <c r="A140" s="5" t="s">
        <v>22</v>
      </c>
      <c r="B140" s="1">
        <v>0.08</v>
      </c>
      <c r="C140" s="2">
        <v>1</v>
      </c>
      <c r="D140" s="5"/>
      <c r="E140" s="6">
        <v>214776.14</v>
      </c>
      <c r="F140" s="6">
        <v>194179.24</v>
      </c>
      <c r="G140" s="6">
        <v>547.22</v>
      </c>
      <c r="H140" s="1">
        <v>1848655.52</v>
      </c>
      <c r="J140" s="1">
        <f t="shared" si="99"/>
        <v>1073880.7000000002</v>
      </c>
      <c r="K140" s="1">
        <f t="shared" si="100"/>
        <v>970896.2</v>
      </c>
      <c r="L140" s="1">
        <f t="shared" si="84"/>
        <v>273610</v>
      </c>
      <c r="M140" s="1">
        <f t="shared" si="85"/>
        <v>924327760</v>
      </c>
      <c r="O140" s="1">
        <f t="shared" si="86"/>
        <v>3378.2674609846131</v>
      </c>
      <c r="P140" s="1">
        <f t="shared" si="87"/>
        <v>0.90410061378326267</v>
      </c>
      <c r="Q140" s="1">
        <f t="shared" si="88"/>
        <v>8.125118271552692</v>
      </c>
      <c r="R140" s="1">
        <f t="shared" si="89"/>
        <v>-0.10081462635035891</v>
      </c>
      <c r="S140" s="1">
        <f t="shared" si="90"/>
        <v>8.2259328979030517</v>
      </c>
      <c r="U140" s="1">
        <f t="shared" si="91"/>
        <v>2044776.9000000001</v>
      </c>
      <c r="V140" s="1">
        <f t="shared" si="92"/>
        <v>924601370</v>
      </c>
      <c r="W140" s="1">
        <f t="shared" si="93"/>
        <v>8.8207442467656119</v>
      </c>
      <c r="Y140" s="1">
        <f t="shared" si="94"/>
        <v>0.93256676169012998</v>
      </c>
    </row>
    <row r="141" spans="1:28" x14ac:dyDescent="0.2">
      <c r="A141" s="5" t="s">
        <v>22</v>
      </c>
      <c r="B141" s="1">
        <v>0.08</v>
      </c>
      <c r="C141" s="2">
        <v>2</v>
      </c>
      <c r="D141" s="7"/>
      <c r="E141" s="6">
        <v>221576.52</v>
      </c>
      <c r="F141" s="6">
        <v>204142.36</v>
      </c>
      <c r="G141" s="1">
        <v>2029.65</v>
      </c>
      <c r="H141" s="6">
        <v>2093364.01</v>
      </c>
      <c r="J141" s="1">
        <f t="shared" si="99"/>
        <v>1107882.5999999999</v>
      </c>
      <c r="K141" s="1">
        <f t="shared" si="100"/>
        <v>1020711.7999999999</v>
      </c>
      <c r="L141" s="1">
        <f t="shared" si="84"/>
        <v>1014825</v>
      </c>
      <c r="M141" s="1">
        <f t="shared" si="85"/>
        <v>1046682005</v>
      </c>
      <c r="O141" s="1">
        <f t="shared" si="86"/>
        <v>1031.3916241716552</v>
      </c>
      <c r="P141" s="1">
        <f t="shared" si="87"/>
        <v>0.92131765585992598</v>
      </c>
      <c r="Q141" s="1">
        <f t="shared" si="88"/>
        <v>6.9386642607497322</v>
      </c>
      <c r="R141" s="1">
        <f t="shared" si="89"/>
        <v>-8.195039897845327E-2</v>
      </c>
      <c r="S141" s="1">
        <f t="shared" si="90"/>
        <v>7.0206146597281851</v>
      </c>
      <c r="U141" s="1">
        <f t="shared" si="91"/>
        <v>2128594.4</v>
      </c>
      <c r="V141" s="1">
        <f t="shared" si="92"/>
        <v>1047696830</v>
      </c>
      <c r="W141" s="1">
        <f t="shared" si="93"/>
        <v>8.9431045191401157</v>
      </c>
      <c r="Y141" s="1">
        <f t="shared" si="94"/>
        <v>0.78503104203943941</v>
      </c>
    </row>
    <row r="142" spans="1:28" x14ac:dyDescent="0.2">
      <c r="A142" s="5" t="s">
        <v>22</v>
      </c>
      <c r="B142" s="1">
        <v>0.08</v>
      </c>
      <c r="C142" s="2">
        <v>3</v>
      </c>
      <c r="D142" s="8"/>
      <c r="E142" s="6">
        <v>268908.78000000003</v>
      </c>
      <c r="F142" s="6">
        <v>249223.91</v>
      </c>
      <c r="G142" s="6">
        <v>3730.42</v>
      </c>
      <c r="H142" s="1">
        <v>1965763.06</v>
      </c>
      <c r="J142" s="1">
        <f t="shared" si="99"/>
        <v>1344543.9000000001</v>
      </c>
      <c r="K142" s="1">
        <f t="shared" si="100"/>
        <v>1246119.55</v>
      </c>
      <c r="L142" s="1">
        <f t="shared" si="84"/>
        <v>1865210</v>
      </c>
      <c r="M142" s="1">
        <f t="shared" si="85"/>
        <v>982881530</v>
      </c>
      <c r="O142" s="1">
        <f t="shared" si="86"/>
        <v>526.95488979793163</v>
      </c>
      <c r="P142" s="1">
        <f t="shared" si="87"/>
        <v>0.92679722097582673</v>
      </c>
      <c r="Q142" s="1">
        <f t="shared" si="88"/>
        <v>6.2671149467712439</v>
      </c>
      <c r="R142" s="1">
        <f t="shared" si="89"/>
        <v>-7.6020484943919955E-2</v>
      </c>
      <c r="S142" s="1">
        <f t="shared" si="90"/>
        <v>6.3431354317151643</v>
      </c>
      <c r="U142" s="1">
        <f t="shared" si="91"/>
        <v>2590663.4500000002</v>
      </c>
      <c r="V142" s="1">
        <f t="shared" si="92"/>
        <v>984746740</v>
      </c>
      <c r="W142" s="1">
        <f t="shared" si="93"/>
        <v>8.5702873166880362</v>
      </c>
      <c r="Y142" s="1">
        <f t="shared" si="94"/>
        <v>0.74013101280325</v>
      </c>
      <c r="Z142" s="1">
        <f>AVERAGE(Y140:Y142)</f>
        <v>0.81924293884427313</v>
      </c>
      <c r="AA142">
        <f t="shared" ref="AA142" si="105">Z142-Z$124</f>
        <v>1.7647410320116963</v>
      </c>
      <c r="AB142" s="1">
        <f>_xlfn.STDEV.S(Y140:Y142)</f>
        <v>0.10067631188443499</v>
      </c>
    </row>
    <row r="143" spans="1:28" x14ac:dyDescent="0.2">
      <c r="A143" s="5" t="s">
        <v>23</v>
      </c>
      <c r="B143" s="1">
        <v>0.08</v>
      </c>
      <c r="C143" s="2">
        <v>1</v>
      </c>
      <c r="D143" s="5"/>
      <c r="E143" s="6">
        <v>198211.58</v>
      </c>
      <c r="F143" s="6">
        <v>174091.77</v>
      </c>
      <c r="G143" s="6">
        <v>2515.1999999999998</v>
      </c>
      <c r="H143" s="1">
        <v>2514672.12</v>
      </c>
      <c r="J143" s="1">
        <f t="shared" si="99"/>
        <v>991057.89999999991</v>
      </c>
      <c r="K143" s="1">
        <f t="shared" si="100"/>
        <v>870458.85</v>
      </c>
      <c r="L143" s="1">
        <f t="shared" si="84"/>
        <v>1257600</v>
      </c>
      <c r="M143" s="1">
        <f t="shared" si="85"/>
        <v>1257336060</v>
      </c>
      <c r="O143" s="1">
        <f t="shared" si="86"/>
        <v>999.79012404580158</v>
      </c>
      <c r="P143" s="1">
        <f t="shared" si="87"/>
        <v>0.8783128109871281</v>
      </c>
      <c r="Q143" s="1">
        <f t="shared" si="88"/>
        <v>6.9075453810008982</v>
      </c>
      <c r="R143" s="1">
        <f t="shared" si="89"/>
        <v>-0.12975247204779616</v>
      </c>
      <c r="S143" s="1">
        <f t="shared" si="90"/>
        <v>7.0372978530486945</v>
      </c>
      <c r="U143" s="1">
        <f t="shared" si="91"/>
        <v>1861516.75</v>
      </c>
      <c r="V143" s="1">
        <f t="shared" si="92"/>
        <v>1258593660</v>
      </c>
      <c r="W143" s="1">
        <f t="shared" si="93"/>
        <v>9.4011182676426781</v>
      </c>
      <c r="Y143" s="1">
        <f t="shared" si="94"/>
        <v>0.74855965563906157</v>
      </c>
    </row>
    <row r="144" spans="1:28" x14ac:dyDescent="0.2">
      <c r="A144" s="5" t="s">
        <v>23</v>
      </c>
      <c r="B144" s="1">
        <v>0.08</v>
      </c>
      <c r="C144" s="2">
        <v>2</v>
      </c>
      <c r="D144" s="7"/>
      <c r="E144" s="6">
        <v>223645.19</v>
      </c>
      <c r="F144" s="6">
        <v>218033.51</v>
      </c>
      <c r="G144" s="6">
        <v>1275.05</v>
      </c>
      <c r="H144" s="6">
        <v>2172859.86</v>
      </c>
      <c r="J144" s="1">
        <f t="shared" si="99"/>
        <v>1118225.95</v>
      </c>
      <c r="K144" s="1">
        <f t="shared" si="100"/>
        <v>1090167.55</v>
      </c>
      <c r="L144" s="1">
        <f t="shared" si="84"/>
        <v>637525</v>
      </c>
      <c r="M144" s="1">
        <f t="shared" si="85"/>
        <v>1086429930</v>
      </c>
      <c r="O144" s="1">
        <f t="shared" si="86"/>
        <v>1704.1369828634172</v>
      </c>
      <c r="P144" s="1">
        <f t="shared" si="87"/>
        <v>0.9749081122647888</v>
      </c>
      <c r="Q144" s="1">
        <f t="shared" si="88"/>
        <v>7.440814093162591</v>
      </c>
      <c r="R144" s="1">
        <f t="shared" si="89"/>
        <v>-2.5412056256504608E-2</v>
      </c>
      <c r="S144" s="1">
        <f t="shared" ref="S144:S145" si="106">Q144-R144</f>
        <v>7.4662261494190956</v>
      </c>
      <c r="U144" s="1">
        <f t="shared" si="91"/>
        <v>2208393.5</v>
      </c>
      <c r="V144" s="1">
        <f t="shared" si="92"/>
        <v>1087067455</v>
      </c>
      <c r="W144" s="1">
        <f t="shared" ref="W144:W145" si="107">LN(V144/U144)/LN(2)</f>
        <v>8.9432284903615944</v>
      </c>
      <c r="Y144" s="1">
        <f t="shared" si="94"/>
        <v>0.83484685172314321</v>
      </c>
    </row>
    <row r="145" spans="1:28" x14ac:dyDescent="0.2">
      <c r="A145" s="5" t="s">
        <v>23</v>
      </c>
      <c r="B145" s="1">
        <v>0.08</v>
      </c>
      <c r="C145" s="2">
        <v>3</v>
      </c>
      <c r="D145" s="8"/>
      <c r="E145" s="6">
        <v>284104.52</v>
      </c>
      <c r="F145" s="6">
        <v>268028.40999999997</v>
      </c>
      <c r="G145" s="6">
        <v>1951.91</v>
      </c>
      <c r="H145" s="1">
        <v>2098926.5099999998</v>
      </c>
      <c r="J145" s="1">
        <f t="shared" si="99"/>
        <v>1420522.6</v>
      </c>
      <c r="K145" s="1">
        <f t="shared" si="100"/>
        <v>1340142.0499999998</v>
      </c>
      <c r="L145" s="1">
        <f t="shared" si="84"/>
        <v>975955</v>
      </c>
      <c r="M145" s="1">
        <f t="shared" si="85"/>
        <v>1049463254.9999999</v>
      </c>
      <c r="O145" s="1">
        <f t="shared" si="86"/>
        <v>1075.3193077549681</v>
      </c>
      <c r="P145" s="1">
        <f t="shared" si="87"/>
        <v>0.94341480381938292</v>
      </c>
      <c r="Q145" s="1">
        <f t="shared" si="88"/>
        <v>6.9803729269266848</v>
      </c>
      <c r="R145" s="1">
        <f t="shared" si="89"/>
        <v>-5.8249216269315722E-2</v>
      </c>
      <c r="S145" s="1">
        <f t="shared" si="106"/>
        <v>7.0386221431960001</v>
      </c>
      <c r="U145" s="1">
        <f t="shared" si="91"/>
        <v>2760664.65</v>
      </c>
      <c r="V145" s="1">
        <f t="shared" si="92"/>
        <v>1050439209.9999999</v>
      </c>
      <c r="W145" s="1">
        <f t="shared" si="107"/>
        <v>8.5717613107417723</v>
      </c>
      <c r="Y145" s="1">
        <f t="shared" si="94"/>
        <v>0.82114070703012854</v>
      </c>
      <c r="Z145" s="1">
        <f>AVERAGE(Y143:Y145)</f>
        <v>0.8015157381307777</v>
      </c>
      <c r="AA145">
        <f t="shared" ref="AA145" si="108">Z145-Z$124</f>
        <v>1.7470138312982009</v>
      </c>
      <c r="AB145" s="1">
        <f>_xlfn.STDEV.S(Y143:Y145)</f>
        <v>4.6370514394802137E-2</v>
      </c>
    </row>
  </sheetData>
  <sortState ref="B2:AA145">
    <sortCondition ref="B2:B145"/>
    <sortCondition ref="D2:D145"/>
    <sortCondition ref="C2:C14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D458B-2AF6-3241-8763-C0CACD46939F}">
  <dimension ref="A1:AC145"/>
  <sheetViews>
    <sheetView topLeftCell="Q1" workbookViewId="0"/>
  </sheetViews>
  <sheetFormatPr baseColWidth="10" defaultRowHeight="16" x14ac:dyDescent="0.2"/>
  <cols>
    <col min="1" max="1" width="18.1640625" style="2" customWidth="1"/>
    <col min="2" max="4" width="10.83203125" style="2"/>
    <col min="5" max="5" width="22.5" style="10" customWidth="1"/>
    <col min="6" max="6" width="22" style="10" customWidth="1"/>
    <col min="7" max="7" width="16.83203125" style="10" customWidth="1"/>
    <col min="8" max="9" width="22" style="10" customWidth="1"/>
    <col min="10" max="10" width="16.6640625" style="10" customWidth="1"/>
    <col min="11" max="11" width="17.1640625" style="10" customWidth="1"/>
    <col min="12" max="12" width="18.1640625" style="10" customWidth="1"/>
    <col min="13" max="13" width="17.33203125" style="10" customWidth="1"/>
    <col min="14" max="14" width="10.83203125" style="10"/>
    <col min="15" max="21" width="10.83203125" style="2"/>
    <col min="22" max="22" width="14.5" style="2" bestFit="1" customWidth="1"/>
    <col min="23" max="26" width="10.83203125" style="2"/>
    <col min="27" max="27" width="24.6640625" customWidth="1"/>
    <col min="28" max="29" width="10.83203125" style="2"/>
    <col min="30" max="16384" width="10.83203125" style="10"/>
  </cols>
  <sheetData>
    <row r="1" spans="1:28" x14ac:dyDescent="0.2">
      <c r="A1" s="2" t="s">
        <v>45</v>
      </c>
      <c r="B1" s="2" t="s">
        <v>33</v>
      </c>
      <c r="C1" s="2" t="s">
        <v>15</v>
      </c>
      <c r="E1" s="10" t="s">
        <v>40</v>
      </c>
      <c r="F1" s="10" t="s">
        <v>41</v>
      </c>
      <c r="G1" s="10" t="s">
        <v>29</v>
      </c>
      <c r="H1" s="10" t="s">
        <v>28</v>
      </c>
      <c r="J1" s="10" t="s">
        <v>34</v>
      </c>
      <c r="K1" s="10" t="s">
        <v>35</v>
      </c>
      <c r="L1" s="10" t="s">
        <v>37</v>
      </c>
      <c r="M1" s="10" t="s">
        <v>36</v>
      </c>
      <c r="O1" s="2" t="s">
        <v>4</v>
      </c>
      <c r="P1" s="2" t="s">
        <v>5</v>
      </c>
      <c r="Q1" s="2" t="s">
        <v>6</v>
      </c>
      <c r="R1" s="2" t="s">
        <v>7</v>
      </c>
      <c r="S1" s="2" t="s">
        <v>8</v>
      </c>
      <c r="U1" s="2" t="s">
        <v>9</v>
      </c>
      <c r="V1" s="2" t="s">
        <v>10</v>
      </c>
      <c r="W1" s="2" t="s">
        <v>11</v>
      </c>
      <c r="Y1" s="2" t="s">
        <v>12</v>
      </c>
      <c r="Z1" s="2" t="s">
        <v>13</v>
      </c>
      <c r="AA1" s="1" t="s">
        <v>39</v>
      </c>
      <c r="AB1" s="2" t="s">
        <v>32</v>
      </c>
    </row>
    <row r="2" spans="1:28" x14ac:dyDescent="0.2">
      <c r="A2" s="11" t="s">
        <v>16</v>
      </c>
      <c r="B2" s="2">
        <v>0</v>
      </c>
      <c r="C2" s="2">
        <v>1</v>
      </c>
      <c r="E2" s="10">
        <v>1351.33</v>
      </c>
      <c r="F2" s="10">
        <v>1447.56</v>
      </c>
      <c r="G2" s="10">
        <v>1551354.25</v>
      </c>
      <c r="H2" s="10">
        <v>2520928.71</v>
      </c>
      <c r="J2" s="10">
        <v>13513.3</v>
      </c>
      <c r="K2" s="10">
        <v>14475.599999999999</v>
      </c>
      <c r="L2" s="10">
        <v>155135425</v>
      </c>
      <c r="M2" s="10">
        <v>252092871</v>
      </c>
      <c r="O2" s="2">
        <f t="shared" ref="O2:O57" si="0">L2/M2</f>
        <v>0.61538997268986639</v>
      </c>
      <c r="P2" s="2">
        <f t="shared" ref="P2:P57" si="1">J2/K2</f>
        <v>0.93352261736991904</v>
      </c>
      <c r="Q2" s="2">
        <f t="shared" ref="Q2:Q57" si="2">LN(O2)</f>
        <v>-0.48549911019856162</v>
      </c>
      <c r="R2" s="2">
        <f t="shared" ref="R2:R57" si="3">LN(P2)</f>
        <v>-6.8790087724055302E-2</v>
      </c>
      <c r="S2" s="2">
        <f t="shared" ref="S2:S57" si="4">Q2-R2</f>
        <v>-0.41670902247450631</v>
      </c>
      <c r="U2" s="10">
        <f t="shared" ref="U2:U57" si="5">J2+K2</f>
        <v>27988.899999999998</v>
      </c>
      <c r="V2" s="10">
        <f t="shared" ref="V2:V57" si="6">L2+M2</f>
        <v>407228296</v>
      </c>
      <c r="W2" s="2">
        <f t="shared" ref="W2:W57" si="7">LN(V2/U2)/LN(2)</f>
        <v>13.828695400953919</v>
      </c>
      <c r="Y2" s="2">
        <f t="shared" ref="Y2:Y57" si="8">S2/W2</f>
        <v>-3.0133646767992392E-2</v>
      </c>
    </row>
    <row r="3" spans="1:28" x14ac:dyDescent="0.2">
      <c r="A3" s="11" t="s">
        <v>16</v>
      </c>
      <c r="B3" s="2">
        <v>0</v>
      </c>
      <c r="C3" s="2">
        <v>2</v>
      </c>
      <c r="E3" s="10">
        <v>1594.52</v>
      </c>
      <c r="F3" s="10">
        <v>1436.37</v>
      </c>
      <c r="G3" s="10">
        <v>1742717.77</v>
      </c>
      <c r="H3" s="10">
        <v>2028966.8</v>
      </c>
      <c r="J3" s="10">
        <f>E3*10</f>
        <v>15945.2</v>
      </c>
      <c r="K3" s="10">
        <f>F3*10</f>
        <v>14363.699999999999</v>
      </c>
      <c r="L3" s="10">
        <f>G3*100</f>
        <v>174271777</v>
      </c>
      <c r="M3" s="10">
        <f>H3*100</f>
        <v>202896680</v>
      </c>
      <c r="O3" s="2">
        <f t="shared" si="0"/>
        <v>0.85891882016009335</v>
      </c>
      <c r="P3" s="2">
        <f t="shared" si="1"/>
        <v>1.1101039425774697</v>
      </c>
      <c r="Q3" s="2">
        <f t="shared" si="2"/>
        <v>-0.15208086651604333</v>
      </c>
      <c r="R3" s="2">
        <f t="shared" si="3"/>
        <v>0.10445365290179237</v>
      </c>
      <c r="S3" s="2">
        <f t="shared" si="4"/>
        <v>-0.25653451941783567</v>
      </c>
      <c r="U3" s="10">
        <f t="shared" si="5"/>
        <v>30308.9</v>
      </c>
      <c r="V3" s="10">
        <f t="shared" si="6"/>
        <v>377168457</v>
      </c>
      <c r="W3" s="2">
        <f t="shared" si="7"/>
        <v>13.603179913099222</v>
      </c>
      <c r="Y3" s="2">
        <f t="shared" si="8"/>
        <v>-1.8858422887637102E-2</v>
      </c>
    </row>
    <row r="4" spans="1:28" x14ac:dyDescent="0.2">
      <c r="A4" s="11" t="s">
        <v>16</v>
      </c>
      <c r="B4" s="2">
        <v>0</v>
      </c>
      <c r="C4" s="2">
        <v>3</v>
      </c>
      <c r="E4" s="10">
        <v>871.9</v>
      </c>
      <c r="F4" s="10">
        <v>886.41</v>
      </c>
      <c r="G4" s="10">
        <v>1855671.88</v>
      </c>
      <c r="H4" s="10">
        <v>1970104.61</v>
      </c>
      <c r="J4" s="10">
        <f>E4*10</f>
        <v>8719</v>
      </c>
      <c r="K4" s="10">
        <f>F4*10</f>
        <v>8864.1</v>
      </c>
      <c r="L4" s="10">
        <f>G4*100</f>
        <v>185567188</v>
      </c>
      <c r="M4" s="10">
        <f>H4*100</f>
        <v>197010461</v>
      </c>
      <c r="O4" s="2">
        <f t="shared" si="0"/>
        <v>0.94191540417744624</v>
      </c>
      <c r="P4" s="2">
        <f t="shared" si="1"/>
        <v>0.98363059983529066</v>
      </c>
      <c r="Q4" s="2">
        <f t="shared" si="2"/>
        <v>-5.9839812920979125E-2</v>
      </c>
      <c r="R4" s="2">
        <f t="shared" si="3"/>
        <v>-1.6504859084061033E-2</v>
      </c>
      <c r="S4" s="2">
        <f t="shared" si="4"/>
        <v>-4.3334953836918093E-2</v>
      </c>
      <c r="U4" s="10">
        <f t="shared" si="5"/>
        <v>17583.099999999999</v>
      </c>
      <c r="V4" s="10">
        <f t="shared" si="6"/>
        <v>382577649</v>
      </c>
      <c r="W4" s="2">
        <f t="shared" si="7"/>
        <v>14.409275522179209</v>
      </c>
      <c r="Y4" s="2">
        <f t="shared" si="8"/>
        <v>-3.007434604898461E-3</v>
      </c>
      <c r="Z4" s="2">
        <f t="shared" ref="Z4" si="9">AVERAGE(Y2:Y4)</f>
        <v>-1.7333168086842651E-2</v>
      </c>
      <c r="AA4">
        <f>Z4-Z$4</f>
        <v>0</v>
      </c>
      <c r="AB4" s="2">
        <f>_xlfn.STDEV.S(Y2:Y4)</f>
        <v>1.3627275891931084E-2</v>
      </c>
    </row>
    <row r="5" spans="1:28" x14ac:dyDescent="0.2">
      <c r="A5" s="11" t="s">
        <v>17</v>
      </c>
      <c r="B5" s="2">
        <v>0</v>
      </c>
      <c r="C5" s="2">
        <v>1</v>
      </c>
      <c r="E5" s="10">
        <v>1299.81</v>
      </c>
      <c r="F5" s="10">
        <v>1478.72</v>
      </c>
      <c r="G5" s="10">
        <v>1848101.2</v>
      </c>
      <c r="H5" s="10">
        <v>2201301.0299999998</v>
      </c>
      <c r="J5" s="10">
        <v>12998.099999999999</v>
      </c>
      <c r="K5" s="10">
        <v>14787.2</v>
      </c>
      <c r="L5" s="10">
        <v>184810120</v>
      </c>
      <c r="M5" s="10">
        <v>220130102.99999997</v>
      </c>
      <c r="O5" s="2">
        <f t="shared" si="0"/>
        <v>0.83954950950075202</v>
      </c>
      <c r="P5" s="2">
        <f t="shared" si="1"/>
        <v>0.87901022505951076</v>
      </c>
      <c r="Q5" s="2">
        <f t="shared" si="2"/>
        <v>-0.17488982921749169</v>
      </c>
      <c r="R5" s="2">
        <f t="shared" si="3"/>
        <v>-0.12895874875994165</v>
      </c>
      <c r="S5" s="2">
        <f t="shared" si="4"/>
        <v>-4.5931080457550039E-2</v>
      </c>
      <c r="U5" s="10">
        <f t="shared" si="5"/>
        <v>27785.3</v>
      </c>
      <c r="V5" s="10">
        <f t="shared" si="6"/>
        <v>404940223</v>
      </c>
      <c r="W5" s="2">
        <f t="shared" si="7"/>
        <v>13.831099516344048</v>
      </c>
      <c r="Y5" s="2">
        <f t="shared" si="8"/>
        <v>-3.3208553234161764E-3</v>
      </c>
    </row>
    <row r="6" spans="1:28" x14ac:dyDescent="0.2">
      <c r="A6" s="11" t="s">
        <v>17</v>
      </c>
      <c r="B6" s="2">
        <v>0</v>
      </c>
      <c r="C6" s="2">
        <v>2</v>
      </c>
      <c r="E6" s="10">
        <v>1652.87</v>
      </c>
      <c r="F6" s="10">
        <v>1664.98</v>
      </c>
      <c r="G6" s="10">
        <v>1643846.44</v>
      </c>
      <c r="H6" s="10">
        <v>1967579.59</v>
      </c>
      <c r="J6" s="10">
        <f>E6*10</f>
        <v>16528.699999999997</v>
      </c>
      <c r="K6" s="10">
        <f>F6*10</f>
        <v>16649.8</v>
      </c>
      <c r="L6" s="10">
        <f>G6*100</f>
        <v>164384644</v>
      </c>
      <c r="M6" s="10">
        <f>H6*100</f>
        <v>196757959</v>
      </c>
      <c r="O6" s="2">
        <f t="shared" si="0"/>
        <v>0.83546629999348587</v>
      </c>
      <c r="P6" s="2">
        <f t="shared" si="1"/>
        <v>0.99272663935903116</v>
      </c>
      <c r="Q6" s="2">
        <f t="shared" si="2"/>
        <v>-0.1797652668966343</v>
      </c>
      <c r="R6" s="2">
        <f t="shared" si="3"/>
        <v>-7.2999404901170333E-3</v>
      </c>
      <c r="S6" s="2">
        <f t="shared" si="4"/>
        <v>-0.17246532640651727</v>
      </c>
      <c r="U6" s="10">
        <f t="shared" si="5"/>
        <v>33178.5</v>
      </c>
      <c r="V6" s="10">
        <f t="shared" si="6"/>
        <v>361142603</v>
      </c>
      <c r="W6" s="2">
        <f t="shared" si="7"/>
        <v>13.410032337118212</v>
      </c>
      <c r="Y6" s="2">
        <f t="shared" si="8"/>
        <v>-1.2860918010551173E-2</v>
      </c>
    </row>
    <row r="7" spans="1:28" x14ac:dyDescent="0.2">
      <c r="A7" s="11" t="s">
        <v>17</v>
      </c>
      <c r="B7" s="2">
        <v>0</v>
      </c>
      <c r="C7" s="2">
        <v>3</v>
      </c>
      <c r="E7" s="10">
        <v>822.97</v>
      </c>
      <c r="F7" s="10">
        <v>976</v>
      </c>
      <c r="G7" s="10">
        <v>1682879.76</v>
      </c>
      <c r="H7" s="10">
        <v>2043646.48</v>
      </c>
      <c r="J7" s="10">
        <f>E7*10</f>
        <v>8229.7000000000007</v>
      </c>
      <c r="K7" s="10">
        <f>F7*10</f>
        <v>9760</v>
      </c>
      <c r="L7" s="10">
        <f>G7*100</f>
        <v>168287976</v>
      </c>
      <c r="M7" s="10">
        <f>H7*100</f>
        <v>204364648</v>
      </c>
      <c r="O7" s="2">
        <f t="shared" si="0"/>
        <v>0.82346911585217031</v>
      </c>
      <c r="P7" s="2">
        <f t="shared" si="1"/>
        <v>0.84320696721311483</v>
      </c>
      <c r="Q7" s="2">
        <f t="shared" si="2"/>
        <v>-0.19422923358663546</v>
      </c>
      <c r="R7" s="2">
        <f t="shared" si="3"/>
        <v>-0.17054283840527332</v>
      </c>
      <c r="S7" s="2">
        <f t="shared" si="4"/>
        <v>-2.3686395181362147E-2</v>
      </c>
      <c r="U7" s="10">
        <f t="shared" si="5"/>
        <v>17989.7</v>
      </c>
      <c r="V7" s="10">
        <f t="shared" si="6"/>
        <v>372652624</v>
      </c>
      <c r="W7" s="2">
        <f t="shared" si="7"/>
        <v>14.338372669746468</v>
      </c>
      <c r="Y7" s="2">
        <f t="shared" si="8"/>
        <v>-1.6519584005052208E-3</v>
      </c>
      <c r="Z7" s="2">
        <f t="shared" ref="Z7" si="10">AVERAGE(Y5:Y7)</f>
        <v>-5.9445772448241908E-3</v>
      </c>
      <c r="AA7">
        <f t="shared" ref="AA7" si="11">Z7-Z$4</f>
        <v>1.1388590842018459E-2</v>
      </c>
      <c r="AB7" s="2">
        <f>_xlfn.STDEV.S(Y5:Y7)</f>
        <v>6.0475723580266554E-3</v>
      </c>
    </row>
    <row r="8" spans="1:28" x14ac:dyDescent="0.2">
      <c r="A8" s="11" t="s">
        <v>20</v>
      </c>
      <c r="B8" s="2">
        <v>0</v>
      </c>
      <c r="C8" s="2">
        <v>1</v>
      </c>
      <c r="E8" s="10">
        <v>1309.03</v>
      </c>
      <c r="F8" s="10">
        <v>1511.67</v>
      </c>
      <c r="G8" s="10">
        <v>1580392.33</v>
      </c>
      <c r="H8" s="10">
        <v>2058353.27</v>
      </c>
      <c r="J8" s="10">
        <v>13090.3</v>
      </c>
      <c r="K8" s="10">
        <v>15116.7</v>
      </c>
      <c r="L8" s="10">
        <v>158039233</v>
      </c>
      <c r="M8" s="10">
        <v>205835327</v>
      </c>
      <c r="O8" s="2">
        <f t="shared" si="0"/>
        <v>0.76779450497338586</v>
      </c>
      <c r="P8" s="2">
        <f t="shared" si="1"/>
        <v>0.86594957894249402</v>
      </c>
      <c r="Q8" s="2">
        <f t="shared" si="2"/>
        <v>-0.26423315328738262</v>
      </c>
      <c r="R8" s="2">
        <f t="shared" si="3"/>
        <v>-0.14392859504486796</v>
      </c>
      <c r="S8" s="2">
        <f t="shared" si="4"/>
        <v>-0.12030455824251465</v>
      </c>
      <c r="U8" s="10">
        <f t="shared" si="5"/>
        <v>28207</v>
      </c>
      <c r="V8" s="10">
        <f t="shared" si="6"/>
        <v>363874560</v>
      </c>
      <c r="W8" s="2">
        <f t="shared" si="7"/>
        <v>13.655100335405557</v>
      </c>
      <c r="Y8" s="2">
        <f t="shared" si="8"/>
        <v>-8.8102288000464993E-3</v>
      </c>
    </row>
    <row r="9" spans="1:28" x14ac:dyDescent="0.2">
      <c r="A9" s="11" t="s">
        <v>20</v>
      </c>
      <c r="B9" s="2">
        <v>0</v>
      </c>
      <c r="C9" s="2">
        <v>2</v>
      </c>
      <c r="E9" s="10">
        <v>1497.27</v>
      </c>
      <c r="F9" s="10">
        <v>1638.21</v>
      </c>
      <c r="G9" s="10">
        <v>1609238.89</v>
      </c>
      <c r="H9" s="10">
        <v>2175078.12</v>
      </c>
      <c r="J9" s="10">
        <f>E9*10</f>
        <v>14972.7</v>
      </c>
      <c r="K9" s="10">
        <f>F9*10</f>
        <v>16382.1</v>
      </c>
      <c r="L9" s="10">
        <f>G9*100</f>
        <v>160923889</v>
      </c>
      <c r="M9" s="10">
        <f>H9*100</f>
        <v>217507812</v>
      </c>
      <c r="O9" s="2">
        <f t="shared" si="0"/>
        <v>0.73985337593299871</v>
      </c>
      <c r="P9" s="2">
        <f t="shared" si="1"/>
        <v>0.91396707381837494</v>
      </c>
      <c r="Q9" s="2">
        <f t="shared" si="2"/>
        <v>-0.30130325304745265</v>
      </c>
      <c r="R9" s="2">
        <f t="shared" si="3"/>
        <v>-8.9960732445612979E-2</v>
      </c>
      <c r="S9" s="2">
        <f t="shared" si="4"/>
        <v>-0.21134252060183967</v>
      </c>
      <c r="U9" s="10">
        <f t="shared" si="5"/>
        <v>31354.800000000003</v>
      </c>
      <c r="V9" s="10">
        <f t="shared" si="6"/>
        <v>378431701</v>
      </c>
      <c r="W9" s="2">
        <f t="shared" si="7"/>
        <v>13.55905900977468</v>
      </c>
      <c r="Y9" s="2">
        <f t="shared" si="8"/>
        <v>-1.5586813247842904E-2</v>
      </c>
    </row>
    <row r="10" spans="1:28" x14ac:dyDescent="0.2">
      <c r="A10" s="11" t="s">
        <v>20</v>
      </c>
      <c r="B10" s="2">
        <v>0</v>
      </c>
      <c r="C10" s="2">
        <v>3</v>
      </c>
      <c r="E10" s="10">
        <v>916.69</v>
      </c>
      <c r="F10" s="10">
        <v>944.48</v>
      </c>
      <c r="G10" s="10">
        <v>1719602.66</v>
      </c>
      <c r="H10" s="10">
        <v>2177332.52</v>
      </c>
      <c r="J10" s="10">
        <f>E10*10</f>
        <v>9166.9000000000015</v>
      </c>
      <c r="K10" s="10">
        <f>F10*10</f>
        <v>9444.7999999999993</v>
      </c>
      <c r="L10" s="10">
        <f>G10*100</f>
        <v>171960266</v>
      </c>
      <c r="M10" s="10">
        <f>H10*100</f>
        <v>217733252</v>
      </c>
      <c r="O10" s="2">
        <f t="shared" si="0"/>
        <v>0.7897749398424454</v>
      </c>
      <c r="P10" s="2">
        <f t="shared" si="1"/>
        <v>0.97057640182957838</v>
      </c>
      <c r="Q10" s="2">
        <f t="shared" si="2"/>
        <v>-0.23600726038425918</v>
      </c>
      <c r="R10" s="2">
        <f t="shared" si="3"/>
        <v>-2.986515527837864E-2</v>
      </c>
      <c r="S10" s="2">
        <f t="shared" si="4"/>
        <v>-0.20614210510588055</v>
      </c>
      <c r="U10" s="10">
        <f t="shared" si="5"/>
        <v>18611.7</v>
      </c>
      <c r="V10" s="10">
        <f t="shared" si="6"/>
        <v>389693518</v>
      </c>
      <c r="W10" s="2">
        <f t="shared" si="7"/>
        <v>14.353842476318048</v>
      </c>
      <c r="Y10" s="2">
        <f t="shared" si="8"/>
        <v>-1.4361457947304904E-2</v>
      </c>
      <c r="Z10" s="2">
        <f t="shared" ref="Z10" si="12">AVERAGE(Y8:Y10)</f>
        <v>-1.2919499998398101E-2</v>
      </c>
      <c r="AA10">
        <f t="shared" ref="AA10" si="13">Z10-Z$4</f>
        <v>4.4136680884445494E-3</v>
      </c>
      <c r="AB10" s="2">
        <f>_xlfn.STDEV.S(Y8:Y10)</f>
        <v>3.6110879578515813E-3</v>
      </c>
    </row>
    <row r="11" spans="1:28" x14ac:dyDescent="0.2">
      <c r="A11" s="11" t="s">
        <v>18</v>
      </c>
      <c r="B11" s="2">
        <v>0</v>
      </c>
      <c r="C11" s="2">
        <v>1</v>
      </c>
      <c r="E11" s="10">
        <v>1318.21</v>
      </c>
      <c r="F11" s="10">
        <v>1489.88</v>
      </c>
      <c r="G11" s="10">
        <v>1713567.87</v>
      </c>
      <c r="H11" s="10">
        <v>2299774.66</v>
      </c>
      <c r="J11" s="10">
        <v>13182.1</v>
      </c>
      <c r="K11" s="10">
        <v>14898.800000000001</v>
      </c>
      <c r="L11" s="10">
        <v>171356787</v>
      </c>
      <c r="M11" s="10">
        <v>229977466</v>
      </c>
      <c r="O11" s="2">
        <f t="shared" si="0"/>
        <v>0.74510250930410726</v>
      </c>
      <c r="P11" s="2">
        <f t="shared" si="1"/>
        <v>0.88477595511047868</v>
      </c>
      <c r="Q11" s="2">
        <f t="shared" si="2"/>
        <v>-0.2942334736867393</v>
      </c>
      <c r="R11" s="2">
        <f t="shared" si="3"/>
        <v>-0.12242082409137602</v>
      </c>
      <c r="S11" s="2">
        <f t="shared" si="4"/>
        <v>-0.1718126495953633</v>
      </c>
      <c r="U11" s="10">
        <f t="shared" si="5"/>
        <v>28080.9</v>
      </c>
      <c r="V11" s="10">
        <f t="shared" si="6"/>
        <v>401334253</v>
      </c>
      <c r="W11" s="2">
        <f t="shared" si="7"/>
        <v>13.80292749665878</v>
      </c>
      <c r="Y11" s="2">
        <f t="shared" si="8"/>
        <v>-1.2447551407985973E-2</v>
      </c>
    </row>
    <row r="12" spans="1:28" x14ac:dyDescent="0.2">
      <c r="A12" s="11" t="s">
        <v>18</v>
      </c>
      <c r="B12" s="2">
        <v>0</v>
      </c>
      <c r="C12" s="2">
        <v>2</v>
      </c>
      <c r="E12" s="10">
        <v>1658.92</v>
      </c>
      <c r="F12" s="10">
        <v>1566.33</v>
      </c>
      <c r="G12" s="10">
        <v>1693510.01</v>
      </c>
      <c r="H12" s="10">
        <v>1965077.51</v>
      </c>
      <c r="J12" s="10">
        <f>E12*10</f>
        <v>16589.2</v>
      </c>
      <c r="K12" s="10">
        <f>F12*10</f>
        <v>15663.3</v>
      </c>
      <c r="L12" s="10">
        <f>G12*100</f>
        <v>169351001</v>
      </c>
      <c r="M12" s="10">
        <f>H12*100</f>
        <v>196507751</v>
      </c>
      <c r="O12" s="2">
        <f t="shared" si="0"/>
        <v>0.86180316113841227</v>
      </c>
      <c r="P12" s="2">
        <f t="shared" si="1"/>
        <v>1.0591127029425473</v>
      </c>
      <c r="Q12" s="2">
        <f t="shared" si="2"/>
        <v>-0.14872838574213226</v>
      </c>
      <c r="R12" s="2">
        <f t="shared" si="3"/>
        <v>5.7431484887284258E-2</v>
      </c>
      <c r="S12" s="2">
        <f t="shared" si="4"/>
        <v>-0.20615987062941651</v>
      </c>
      <c r="U12" s="10">
        <f t="shared" si="5"/>
        <v>32252.5</v>
      </c>
      <c r="V12" s="10">
        <f t="shared" si="6"/>
        <v>365858752</v>
      </c>
      <c r="W12" s="2">
        <f t="shared" si="7"/>
        <v>13.46958815765392</v>
      </c>
      <c r="Y12" s="2">
        <f t="shared" si="8"/>
        <v>-1.5305580854917886E-2</v>
      </c>
    </row>
    <row r="13" spans="1:28" x14ac:dyDescent="0.2">
      <c r="A13" s="11" t="s">
        <v>18</v>
      </c>
      <c r="B13" s="2">
        <v>0</v>
      </c>
      <c r="C13" s="2">
        <v>3</v>
      </c>
      <c r="E13" s="10">
        <v>944.09</v>
      </c>
      <c r="F13" s="10">
        <v>904.65</v>
      </c>
      <c r="G13" s="10">
        <v>1713013.43</v>
      </c>
      <c r="H13" s="10">
        <v>2107702.64</v>
      </c>
      <c r="J13" s="10">
        <f>E13*10</f>
        <v>9440.9</v>
      </c>
      <c r="K13" s="10">
        <f>F13*10</f>
        <v>9046.5</v>
      </c>
      <c r="L13" s="10">
        <f>G13*100</f>
        <v>171301343</v>
      </c>
      <c r="M13" s="10">
        <f>H13*100</f>
        <v>210770264</v>
      </c>
      <c r="O13" s="2">
        <f t="shared" si="0"/>
        <v>0.81273961397135219</v>
      </c>
      <c r="P13" s="2">
        <f t="shared" si="1"/>
        <v>1.0435969712043331</v>
      </c>
      <c r="Q13" s="2">
        <f t="shared" si="2"/>
        <v>-0.20734449875230165</v>
      </c>
      <c r="R13" s="2">
        <f t="shared" si="3"/>
        <v>4.2673372018974039E-2</v>
      </c>
      <c r="S13" s="2">
        <f t="shared" si="4"/>
        <v>-0.25001787077127569</v>
      </c>
      <c r="U13" s="10">
        <f t="shared" si="5"/>
        <v>18487.400000000001</v>
      </c>
      <c r="V13" s="10">
        <f t="shared" si="6"/>
        <v>382071607</v>
      </c>
      <c r="W13" s="2">
        <f t="shared" si="7"/>
        <v>14.335013086127336</v>
      </c>
      <c r="Y13" s="2">
        <f t="shared" si="8"/>
        <v>-1.7441063309054785E-2</v>
      </c>
      <c r="Z13" s="2">
        <f t="shared" ref="Z13" si="14">AVERAGE(Y11:Y13)</f>
        <v>-1.5064731857319547E-2</v>
      </c>
      <c r="AA13">
        <f t="shared" ref="AA13" si="15">Z13-Z$4</f>
        <v>2.2684362295231041E-3</v>
      </c>
      <c r="AB13" s="2">
        <f>_xlfn.STDEV.S(Y11:Y13)</f>
        <v>2.5054533434614302E-3</v>
      </c>
    </row>
    <row r="14" spans="1:28" x14ac:dyDescent="0.2">
      <c r="A14" s="11" t="s">
        <v>19</v>
      </c>
      <c r="B14" s="2">
        <v>0</v>
      </c>
      <c r="C14" s="2">
        <v>1</v>
      </c>
      <c r="E14" s="10">
        <v>1387.34</v>
      </c>
      <c r="F14" s="10">
        <v>1410.93</v>
      </c>
      <c r="G14" s="10">
        <v>1614280.88</v>
      </c>
      <c r="H14" s="10">
        <v>2336351.3199999998</v>
      </c>
      <c r="J14" s="10">
        <v>13873.4</v>
      </c>
      <c r="K14" s="10">
        <v>14109.300000000001</v>
      </c>
      <c r="L14" s="10">
        <v>161428088</v>
      </c>
      <c r="M14" s="10">
        <v>233635131.99999997</v>
      </c>
      <c r="O14" s="2">
        <f t="shared" si="0"/>
        <v>0.69094098399550641</v>
      </c>
      <c r="P14" s="2">
        <f t="shared" si="1"/>
        <v>0.9832805312807863</v>
      </c>
      <c r="Q14" s="2">
        <f t="shared" si="2"/>
        <v>-0.36970086552534576</v>
      </c>
      <c r="R14" s="2">
        <f t="shared" si="3"/>
        <v>-1.6860816760707095E-2</v>
      </c>
      <c r="S14" s="2">
        <f t="shared" si="4"/>
        <v>-0.35284004876463865</v>
      </c>
      <c r="U14" s="10">
        <f t="shared" si="5"/>
        <v>27982.7</v>
      </c>
      <c r="V14" s="10">
        <f t="shared" si="6"/>
        <v>395063220</v>
      </c>
      <c r="W14" s="2">
        <f t="shared" si="7"/>
        <v>13.785260746369161</v>
      </c>
      <c r="Y14" s="2">
        <f t="shared" si="8"/>
        <v>-2.5595457007048027E-2</v>
      </c>
    </row>
    <row r="15" spans="1:28" x14ac:dyDescent="0.2">
      <c r="A15" s="11" t="s">
        <v>19</v>
      </c>
      <c r="B15" s="2">
        <v>0</v>
      </c>
      <c r="C15" s="2">
        <v>2</v>
      </c>
      <c r="E15" s="10">
        <v>1477.8</v>
      </c>
      <c r="F15" s="10">
        <v>1552.18</v>
      </c>
      <c r="G15" s="10">
        <v>1771628.54</v>
      </c>
      <c r="H15" s="10">
        <v>2072345.46</v>
      </c>
      <c r="J15" s="10">
        <f>E15*10</f>
        <v>14778</v>
      </c>
      <c r="K15" s="10">
        <f>F15*10</f>
        <v>15521.800000000001</v>
      </c>
      <c r="L15" s="10">
        <f>G15*100</f>
        <v>177162854</v>
      </c>
      <c r="M15" s="10">
        <f>H15*100</f>
        <v>207234546</v>
      </c>
      <c r="O15" s="2">
        <f t="shared" si="0"/>
        <v>0.85489054513140872</v>
      </c>
      <c r="P15" s="2">
        <f t="shared" si="1"/>
        <v>0.95208029996521015</v>
      </c>
      <c r="Q15" s="2">
        <f t="shared" si="2"/>
        <v>-0.15678183563046758</v>
      </c>
      <c r="R15" s="2">
        <f t="shared" si="3"/>
        <v>-4.9105899044971715E-2</v>
      </c>
      <c r="S15" s="2">
        <f t="shared" si="4"/>
        <v>-0.10767593658549586</v>
      </c>
      <c r="U15" s="10">
        <f t="shared" si="5"/>
        <v>30299.800000000003</v>
      </c>
      <c r="V15" s="10">
        <f t="shared" si="6"/>
        <v>384397400</v>
      </c>
      <c r="W15" s="2">
        <f t="shared" si="7"/>
        <v>13.631002686617856</v>
      </c>
      <c r="Y15" s="2">
        <f t="shared" si="8"/>
        <v>-7.8993408673601086E-3</v>
      </c>
    </row>
    <row r="16" spans="1:28" x14ac:dyDescent="0.2">
      <c r="A16" s="11" t="s">
        <v>19</v>
      </c>
      <c r="B16" s="2">
        <v>0</v>
      </c>
      <c r="C16" s="2">
        <v>3</v>
      </c>
      <c r="E16" s="10">
        <v>932.02</v>
      </c>
      <c r="F16" s="10">
        <v>949.71</v>
      </c>
      <c r="G16" s="10">
        <v>1941846.19</v>
      </c>
      <c r="H16" s="10">
        <v>2106498.54</v>
      </c>
      <c r="J16" s="10">
        <f>E16*10</f>
        <v>9320.2000000000007</v>
      </c>
      <c r="K16" s="10">
        <f>F16*10</f>
        <v>9497.1</v>
      </c>
      <c r="L16" s="10">
        <f>G16*100</f>
        <v>194184619</v>
      </c>
      <c r="M16" s="10">
        <f>H16*100</f>
        <v>210649854</v>
      </c>
      <c r="O16" s="2">
        <f t="shared" si="0"/>
        <v>0.92183600089274209</v>
      </c>
      <c r="P16" s="2">
        <f t="shared" si="1"/>
        <v>0.98137326131134772</v>
      </c>
      <c r="Q16" s="2">
        <f t="shared" si="2"/>
        <v>-8.138794446514433E-2</v>
      </c>
      <c r="R16" s="2">
        <f t="shared" si="3"/>
        <v>-1.8802401151596669E-2</v>
      </c>
      <c r="S16" s="2">
        <f t="shared" si="4"/>
        <v>-6.2585543313547654E-2</v>
      </c>
      <c r="U16" s="10">
        <f t="shared" si="5"/>
        <v>18817.300000000003</v>
      </c>
      <c r="V16" s="10">
        <f t="shared" si="6"/>
        <v>404834473</v>
      </c>
      <c r="W16" s="2">
        <f t="shared" si="7"/>
        <v>14.392984887246628</v>
      </c>
      <c r="Y16" s="2">
        <f t="shared" si="8"/>
        <v>-4.3483366239760041E-3</v>
      </c>
      <c r="Z16" s="2">
        <f t="shared" ref="Z16:Z70" si="16">AVERAGE(Y14:Y16)</f>
        <v>-1.2614378166128046E-2</v>
      </c>
      <c r="AA16">
        <f t="shared" ref="AA16" si="17">Z16-Z$4</f>
        <v>4.7187899207146045E-3</v>
      </c>
      <c r="AB16" s="2">
        <f>_xlfn.STDEV.S(Y14:Y16)</f>
        <v>1.13812878748307E-2</v>
      </c>
    </row>
    <row r="17" spans="1:28" x14ac:dyDescent="0.2">
      <c r="A17" s="11" t="s">
        <v>21</v>
      </c>
      <c r="B17" s="2">
        <v>0</v>
      </c>
      <c r="C17" s="2">
        <v>1</v>
      </c>
      <c r="E17" s="10">
        <v>1392.33</v>
      </c>
      <c r="F17" s="10">
        <v>1107.3499999999999</v>
      </c>
      <c r="G17" s="10">
        <v>1806127.69</v>
      </c>
      <c r="H17" s="10">
        <v>2153531.98</v>
      </c>
      <c r="J17" s="10">
        <v>13923.3</v>
      </c>
      <c r="K17" s="10">
        <v>11073.5</v>
      </c>
      <c r="L17" s="10">
        <v>180612769</v>
      </c>
      <c r="M17" s="10">
        <v>215353198</v>
      </c>
      <c r="O17" s="2">
        <f t="shared" si="0"/>
        <v>0.83868162013549485</v>
      </c>
      <c r="P17" s="2">
        <f t="shared" si="1"/>
        <v>1.257353140380187</v>
      </c>
      <c r="Q17" s="2">
        <f t="shared" si="2"/>
        <v>-0.17592411993859697</v>
      </c>
      <c r="R17" s="2">
        <f t="shared" si="3"/>
        <v>0.22900882919762119</v>
      </c>
      <c r="S17" s="2">
        <f t="shared" si="4"/>
        <v>-0.40493294913621813</v>
      </c>
      <c r="U17" s="10">
        <f t="shared" si="5"/>
        <v>24996.799999999999</v>
      </c>
      <c r="V17" s="10">
        <f t="shared" si="6"/>
        <v>395965967</v>
      </c>
      <c r="W17" s="2">
        <f t="shared" si="7"/>
        <v>13.951345398442962</v>
      </c>
      <c r="Y17" s="2">
        <f t="shared" si="8"/>
        <v>-2.9024652287757899E-2</v>
      </c>
    </row>
    <row r="18" spans="1:28" x14ac:dyDescent="0.2">
      <c r="A18" s="11" t="s">
        <v>21</v>
      </c>
      <c r="B18" s="2">
        <v>0</v>
      </c>
      <c r="C18" s="2">
        <v>2</v>
      </c>
      <c r="E18" s="10">
        <v>1588.12</v>
      </c>
      <c r="F18" s="10">
        <v>1624.97</v>
      </c>
      <c r="G18" s="10">
        <v>1566188.84</v>
      </c>
      <c r="H18" s="10">
        <v>1912603.88</v>
      </c>
      <c r="J18" s="10">
        <f>E18*10</f>
        <v>15881.199999999999</v>
      </c>
      <c r="K18" s="10">
        <f>F18*10</f>
        <v>16249.7</v>
      </c>
      <c r="L18" s="10">
        <f>G18*100</f>
        <v>156618884</v>
      </c>
      <c r="M18" s="10">
        <f>H18*100</f>
        <v>191260388</v>
      </c>
      <c r="O18" s="2">
        <f t="shared" si="0"/>
        <v>0.81887779083664725</v>
      </c>
      <c r="P18" s="2">
        <f t="shared" si="1"/>
        <v>0.97732265826446019</v>
      </c>
      <c r="Q18" s="2">
        <f t="shared" si="2"/>
        <v>-0.19982042380078327</v>
      </c>
      <c r="R18" s="2">
        <f t="shared" si="3"/>
        <v>-2.293842735227242E-2</v>
      </c>
      <c r="S18" s="2">
        <f t="shared" si="4"/>
        <v>-0.17688199644851085</v>
      </c>
      <c r="U18" s="10">
        <f t="shared" si="5"/>
        <v>32130.9</v>
      </c>
      <c r="V18" s="10">
        <f t="shared" si="6"/>
        <v>347879272</v>
      </c>
      <c r="W18" s="2">
        <f t="shared" si="7"/>
        <v>13.402337707817493</v>
      </c>
      <c r="Y18" s="2">
        <f t="shared" si="8"/>
        <v>-1.3197846547721059E-2</v>
      </c>
    </row>
    <row r="19" spans="1:28" x14ac:dyDescent="0.2">
      <c r="A19" s="11" t="s">
        <v>21</v>
      </c>
      <c r="B19" s="2">
        <v>0</v>
      </c>
      <c r="C19" s="2">
        <v>3</v>
      </c>
      <c r="E19" s="10">
        <v>853.22</v>
      </c>
      <c r="F19" s="10">
        <v>916.91</v>
      </c>
      <c r="G19" s="10">
        <v>1748215.58</v>
      </c>
      <c r="H19" s="10">
        <v>2380620.85</v>
      </c>
      <c r="J19" s="10">
        <f>E19*10</f>
        <v>8532.2000000000007</v>
      </c>
      <c r="K19" s="10">
        <f>F19*10</f>
        <v>9169.1</v>
      </c>
      <c r="L19" s="10">
        <f>G19*100</f>
        <v>174821558</v>
      </c>
      <c r="M19" s="10">
        <f>H19*100</f>
        <v>238062085</v>
      </c>
      <c r="O19" s="2">
        <f t="shared" si="0"/>
        <v>0.73435279708652468</v>
      </c>
      <c r="P19" s="2">
        <f t="shared" si="1"/>
        <v>0.93053843888713184</v>
      </c>
      <c r="Q19" s="2">
        <f t="shared" si="2"/>
        <v>-0.30876571586118201</v>
      </c>
      <c r="R19" s="2">
        <f t="shared" si="3"/>
        <v>-7.199189382600045E-2</v>
      </c>
      <c r="S19" s="2">
        <f t="shared" si="4"/>
        <v>-0.23677382203518155</v>
      </c>
      <c r="U19" s="10">
        <f t="shared" si="5"/>
        <v>17701.300000000003</v>
      </c>
      <c r="V19" s="10">
        <f t="shared" si="6"/>
        <v>412883643</v>
      </c>
      <c r="W19" s="2">
        <f t="shared" si="7"/>
        <v>14.5095923276145</v>
      </c>
      <c r="Y19" s="2">
        <f t="shared" si="8"/>
        <v>-1.6318433811855357E-2</v>
      </c>
      <c r="Z19" s="2">
        <f t="shared" ref="Z19:Z73" si="18">AVERAGE(Y17:Y19)</f>
        <v>-1.9513644215778104E-2</v>
      </c>
      <c r="AA19">
        <f t="shared" ref="AA19" si="19">Z19-Z$4</f>
        <v>-2.1804761289354532E-3</v>
      </c>
      <c r="AB19" s="2">
        <f>_xlfn.STDEV.S(Y17:Y19)</f>
        <v>8.3832554611688783E-3</v>
      </c>
    </row>
    <row r="20" spans="1:28" x14ac:dyDescent="0.2">
      <c r="A20" s="11" t="s">
        <v>22</v>
      </c>
      <c r="B20" s="2">
        <v>0</v>
      </c>
      <c r="C20" s="2">
        <v>1</v>
      </c>
      <c r="E20" s="10">
        <v>1278.97</v>
      </c>
      <c r="F20" s="10">
        <v>1399.54</v>
      </c>
      <c r="G20" s="10">
        <v>1164216.55</v>
      </c>
      <c r="H20" s="10">
        <v>1733760.5</v>
      </c>
      <c r="J20" s="10">
        <v>12789.7</v>
      </c>
      <c r="K20" s="10">
        <v>13995.4</v>
      </c>
      <c r="L20" s="10">
        <v>116421655</v>
      </c>
      <c r="M20" s="10">
        <v>173376050</v>
      </c>
      <c r="O20" s="2">
        <f t="shared" si="0"/>
        <v>0.67149790873652959</v>
      </c>
      <c r="P20" s="2">
        <f t="shared" si="1"/>
        <v>0.9138502650871001</v>
      </c>
      <c r="Q20" s="2">
        <f t="shared" si="2"/>
        <v>-0.39824437734010593</v>
      </c>
      <c r="R20" s="2">
        <f t="shared" si="3"/>
        <v>-9.0088544704472293E-2</v>
      </c>
      <c r="S20" s="2">
        <f t="shared" si="4"/>
        <v>-0.30815583263563362</v>
      </c>
      <c r="U20" s="10">
        <f t="shared" si="5"/>
        <v>26785.1</v>
      </c>
      <c r="V20" s="10">
        <f t="shared" si="6"/>
        <v>289797705</v>
      </c>
      <c r="W20" s="2">
        <f t="shared" si="7"/>
        <v>13.401327867077013</v>
      </c>
      <c r="Y20" s="2">
        <f t="shared" si="8"/>
        <v>-2.2994425305620556E-2</v>
      </c>
    </row>
    <row r="21" spans="1:28" x14ac:dyDescent="0.2">
      <c r="A21" s="11" t="s">
        <v>22</v>
      </c>
      <c r="B21" s="2">
        <v>0</v>
      </c>
      <c r="C21" s="2">
        <v>2</v>
      </c>
      <c r="E21" s="10">
        <v>1499.81</v>
      </c>
      <c r="F21" s="10">
        <v>1496.76</v>
      </c>
      <c r="G21" s="10">
        <v>1869022.58</v>
      </c>
      <c r="H21" s="10">
        <v>2194971.92</v>
      </c>
      <c r="J21" s="10">
        <f>E21*10</f>
        <v>14998.099999999999</v>
      </c>
      <c r="K21" s="10">
        <f>F21*10</f>
        <v>14967.6</v>
      </c>
      <c r="L21" s="10">
        <f>G21*100</f>
        <v>186902258</v>
      </c>
      <c r="M21" s="10">
        <f>H21*100</f>
        <v>219497192</v>
      </c>
      <c r="O21" s="2">
        <f t="shared" si="0"/>
        <v>0.85150181784557866</v>
      </c>
      <c r="P21" s="2">
        <f t="shared" si="1"/>
        <v>1.0020377348405889</v>
      </c>
      <c r="Q21" s="2">
        <f t="shared" si="2"/>
        <v>-0.16075364400724115</v>
      </c>
      <c r="R21" s="2">
        <f t="shared" si="3"/>
        <v>2.0356614751168753E-3</v>
      </c>
      <c r="S21" s="2">
        <f t="shared" si="4"/>
        <v>-0.16278930548235804</v>
      </c>
      <c r="U21" s="10">
        <f t="shared" si="5"/>
        <v>29965.699999999997</v>
      </c>
      <c r="V21" s="10">
        <f t="shared" si="6"/>
        <v>406399450</v>
      </c>
      <c r="W21" s="2">
        <f t="shared" si="7"/>
        <v>13.727298753473763</v>
      </c>
      <c r="Y21" s="2">
        <f t="shared" si="8"/>
        <v>-1.1858801094509827E-2</v>
      </c>
    </row>
    <row r="22" spans="1:28" x14ac:dyDescent="0.2">
      <c r="A22" s="11" t="s">
        <v>22</v>
      </c>
      <c r="B22" s="2">
        <v>0</v>
      </c>
      <c r="C22" s="2">
        <v>3</v>
      </c>
      <c r="E22" s="10">
        <v>855.77</v>
      </c>
      <c r="F22" s="10">
        <v>917.76</v>
      </c>
      <c r="G22" s="10">
        <v>1521039.18</v>
      </c>
      <c r="H22" s="10">
        <v>1974935.67</v>
      </c>
      <c r="J22" s="10">
        <f>E22*10</f>
        <v>8557.7000000000007</v>
      </c>
      <c r="K22" s="10">
        <f>F22*10</f>
        <v>9177.6</v>
      </c>
      <c r="L22" s="10">
        <f>G22*100</f>
        <v>152103918</v>
      </c>
      <c r="M22" s="10">
        <f>H22*100</f>
        <v>197493567</v>
      </c>
      <c r="O22" s="2">
        <f t="shared" si="0"/>
        <v>0.77017150639645893</v>
      </c>
      <c r="P22" s="2">
        <f t="shared" si="1"/>
        <v>0.9324551080892608</v>
      </c>
      <c r="Q22" s="2">
        <f t="shared" si="2"/>
        <v>-0.26114205335647722</v>
      </c>
      <c r="R22" s="2">
        <f t="shared" si="3"/>
        <v>-6.9934270082241443E-2</v>
      </c>
      <c r="S22" s="2">
        <f t="shared" si="4"/>
        <v>-0.19120778327423577</v>
      </c>
      <c r="U22" s="10">
        <f t="shared" si="5"/>
        <v>17735.300000000003</v>
      </c>
      <c r="V22" s="10">
        <f t="shared" si="6"/>
        <v>349597485</v>
      </c>
      <c r="W22" s="2">
        <f t="shared" si="7"/>
        <v>14.266783451426821</v>
      </c>
      <c r="Y22" s="2">
        <f t="shared" si="8"/>
        <v>-1.3402305006256549E-2</v>
      </c>
      <c r="Z22" s="2">
        <f t="shared" ref="Z22:Z64" si="20">AVERAGE(Y20:Y22)</f>
        <v>-1.6085177135462311E-2</v>
      </c>
      <c r="AA22">
        <f t="shared" ref="AA22" si="21">Z22-Z$4</f>
        <v>1.24799095138034E-3</v>
      </c>
      <c r="AB22" s="2">
        <f>_xlfn.STDEV.S(Y20:Y22)</f>
        <v>6.0331487458060188E-3</v>
      </c>
    </row>
    <row r="23" spans="1:28" x14ac:dyDescent="0.2">
      <c r="A23" s="11" t="s">
        <v>23</v>
      </c>
      <c r="B23" s="2">
        <v>0</v>
      </c>
      <c r="C23" s="2">
        <v>1</v>
      </c>
      <c r="E23" s="10">
        <v>1446.04</v>
      </c>
      <c r="F23" s="10">
        <v>1671.97</v>
      </c>
      <c r="G23" s="10">
        <v>1739418.09</v>
      </c>
      <c r="H23" s="10">
        <v>2646636.4700000002</v>
      </c>
      <c r="J23" s="10">
        <v>14460.4</v>
      </c>
      <c r="K23" s="10">
        <v>16719.7</v>
      </c>
      <c r="L23" s="10">
        <v>173941809</v>
      </c>
      <c r="M23" s="10">
        <v>264663647.00000003</v>
      </c>
      <c r="O23" s="2">
        <f t="shared" si="0"/>
        <v>0.65721836365384922</v>
      </c>
      <c r="P23" s="2">
        <f t="shared" si="1"/>
        <v>0.86487197736801491</v>
      </c>
      <c r="Q23" s="2">
        <f t="shared" si="2"/>
        <v>-0.41973895094852343</v>
      </c>
      <c r="R23" s="2">
        <f t="shared" si="3"/>
        <v>-0.14517378604654618</v>
      </c>
      <c r="S23" s="2">
        <f t="shared" si="4"/>
        <v>-0.27456516490197724</v>
      </c>
      <c r="U23" s="10">
        <f t="shared" si="5"/>
        <v>31180.1</v>
      </c>
      <c r="V23" s="10">
        <f t="shared" si="6"/>
        <v>438605456</v>
      </c>
      <c r="W23" s="2">
        <f t="shared" si="7"/>
        <v>13.780010582953544</v>
      </c>
      <c r="Y23" s="2">
        <f t="shared" si="8"/>
        <v>-1.9924887811162202E-2</v>
      </c>
    </row>
    <row r="24" spans="1:28" x14ac:dyDescent="0.2">
      <c r="A24" s="11" t="s">
        <v>23</v>
      </c>
      <c r="B24" s="2">
        <v>0</v>
      </c>
      <c r="C24" s="2">
        <v>2</v>
      </c>
      <c r="E24" s="10">
        <v>1497.09</v>
      </c>
      <c r="F24" s="10">
        <v>1551.3</v>
      </c>
      <c r="G24" s="10">
        <v>1700016.97</v>
      </c>
      <c r="H24" s="10">
        <v>2201115.48</v>
      </c>
      <c r="J24" s="10">
        <f>E24*10</f>
        <v>14970.9</v>
      </c>
      <c r="K24" s="10">
        <f>F24*10</f>
        <v>15513</v>
      </c>
      <c r="L24" s="10">
        <f>G24*100</f>
        <v>170001697</v>
      </c>
      <c r="M24" s="10">
        <f>H24*100</f>
        <v>220111548</v>
      </c>
      <c r="O24" s="2">
        <f t="shared" si="0"/>
        <v>0.77234338018466886</v>
      </c>
      <c r="P24" s="2">
        <f t="shared" si="1"/>
        <v>0.96505511506478436</v>
      </c>
      <c r="Q24" s="2">
        <f t="shared" si="2"/>
        <v>-0.25832603486311545</v>
      </c>
      <c r="R24" s="2">
        <f t="shared" si="3"/>
        <v>-3.5570065217325406E-2</v>
      </c>
      <c r="S24" s="2">
        <f t="shared" si="4"/>
        <v>-0.22275596964579003</v>
      </c>
      <c r="U24" s="10">
        <f t="shared" si="5"/>
        <v>30483.9</v>
      </c>
      <c r="V24" s="10">
        <f t="shared" si="6"/>
        <v>390113245</v>
      </c>
      <c r="W24" s="2">
        <f t="shared" si="7"/>
        <v>13.643557872834783</v>
      </c>
      <c r="Y24" s="2">
        <f t="shared" si="8"/>
        <v>-1.6326824111569296E-2</v>
      </c>
    </row>
    <row r="25" spans="1:28" x14ac:dyDescent="0.2">
      <c r="A25" s="11" t="s">
        <v>23</v>
      </c>
      <c r="B25" s="2">
        <v>0</v>
      </c>
      <c r="C25" s="2">
        <v>3</v>
      </c>
      <c r="E25" s="10">
        <v>852.24</v>
      </c>
      <c r="F25" s="10">
        <v>978.58</v>
      </c>
      <c r="G25" s="10">
        <v>1764848.14</v>
      </c>
      <c r="H25" s="10">
        <v>2237569.09</v>
      </c>
      <c r="J25" s="10">
        <f>E25*10</f>
        <v>8522.4</v>
      </c>
      <c r="K25" s="10">
        <f>F25*10</f>
        <v>9785.8000000000011</v>
      </c>
      <c r="L25" s="10">
        <f>G25*100</f>
        <v>176484814</v>
      </c>
      <c r="M25" s="10">
        <f>H25*100</f>
        <v>223756909</v>
      </c>
      <c r="O25" s="2">
        <f t="shared" si="0"/>
        <v>0.78873459053726913</v>
      </c>
      <c r="P25" s="2">
        <f t="shared" si="1"/>
        <v>0.87089456150749034</v>
      </c>
      <c r="Q25" s="2">
        <f t="shared" si="2"/>
        <v>-0.2373254018788622</v>
      </c>
      <c r="R25" s="2">
        <f t="shared" si="3"/>
        <v>-0.13823436398374234</v>
      </c>
      <c r="S25" s="2">
        <f t="shared" si="4"/>
        <v>-9.909103789511986E-2</v>
      </c>
      <c r="U25" s="10">
        <f t="shared" si="5"/>
        <v>18308.2</v>
      </c>
      <c r="V25" s="10">
        <f t="shared" si="6"/>
        <v>400241723</v>
      </c>
      <c r="W25" s="2">
        <f t="shared" si="7"/>
        <v>14.416093990427504</v>
      </c>
      <c r="Y25" s="2">
        <f t="shared" si="8"/>
        <v>-6.8736398334332278E-3</v>
      </c>
      <c r="Z25" s="2">
        <f t="shared" ref="Z25" si="22">AVERAGE(Y23:Y25)</f>
        <v>-1.4375117252054906E-2</v>
      </c>
      <c r="AA25">
        <f t="shared" ref="AA25" si="23">Z25-Z$4</f>
        <v>2.9580508347877444E-3</v>
      </c>
      <c r="AB25" s="2">
        <f>_xlfn.STDEV.S(Y23:Y25)</f>
        <v>6.7409671556202038E-3</v>
      </c>
    </row>
    <row r="26" spans="1:28" x14ac:dyDescent="0.2">
      <c r="A26" s="11" t="s">
        <v>16</v>
      </c>
      <c r="B26" s="2">
        <v>5.0000000000000001E-3</v>
      </c>
      <c r="C26" s="2">
        <v>1</v>
      </c>
      <c r="E26" s="10">
        <v>1351.33</v>
      </c>
      <c r="F26" s="10">
        <v>1447.56</v>
      </c>
      <c r="G26" s="10">
        <v>1588157.71</v>
      </c>
      <c r="H26" s="10">
        <v>2244268.5499999998</v>
      </c>
      <c r="J26" s="10">
        <v>13513.3</v>
      </c>
      <c r="K26" s="10">
        <v>14475.599999999999</v>
      </c>
      <c r="L26" s="10">
        <v>158815771</v>
      </c>
      <c r="M26" s="10">
        <v>224426854.99999997</v>
      </c>
      <c r="O26" s="2">
        <f t="shared" si="0"/>
        <v>0.70765047703404305</v>
      </c>
      <c r="P26" s="2">
        <f t="shared" si="1"/>
        <v>0.93352261736991904</v>
      </c>
      <c r="Q26" s="2">
        <f t="shared" si="2"/>
        <v>-0.34580498369237284</v>
      </c>
      <c r="R26" s="2">
        <f t="shared" si="3"/>
        <v>-6.8790087724055302E-2</v>
      </c>
      <c r="S26" s="2">
        <f t="shared" si="4"/>
        <v>-0.27701489596831752</v>
      </c>
      <c r="U26" s="10">
        <f t="shared" si="5"/>
        <v>27988.899999999998</v>
      </c>
      <c r="V26" s="10">
        <f t="shared" si="6"/>
        <v>383242626</v>
      </c>
      <c r="W26" s="2">
        <f t="shared" si="7"/>
        <v>13.741115624455093</v>
      </c>
      <c r="Y26" s="2">
        <f t="shared" si="8"/>
        <v>-2.0159563716596163E-2</v>
      </c>
    </row>
    <row r="27" spans="1:28" x14ac:dyDescent="0.2">
      <c r="A27" s="11" t="s">
        <v>16</v>
      </c>
      <c r="B27" s="2">
        <v>5.0000000000000001E-3</v>
      </c>
      <c r="C27" s="2">
        <v>2</v>
      </c>
      <c r="E27" s="10">
        <v>1594.52</v>
      </c>
      <c r="F27" s="10">
        <v>1436.37</v>
      </c>
      <c r="G27" s="10">
        <v>1423868.9</v>
      </c>
      <c r="H27" s="10">
        <v>1629639.4</v>
      </c>
      <c r="J27" s="10">
        <f>E27*10</f>
        <v>15945.2</v>
      </c>
      <c r="K27" s="10">
        <f>F27*10</f>
        <v>14363.699999999999</v>
      </c>
      <c r="L27" s="10">
        <f>G27*100</f>
        <v>142386890</v>
      </c>
      <c r="M27" s="10">
        <f>H27*100</f>
        <v>162963940</v>
      </c>
      <c r="O27" s="2">
        <f t="shared" si="0"/>
        <v>0.87373249566744648</v>
      </c>
      <c r="P27" s="2">
        <f t="shared" si="1"/>
        <v>1.1101039425774697</v>
      </c>
      <c r="Q27" s="2">
        <f t="shared" si="2"/>
        <v>-0.13498101920566841</v>
      </c>
      <c r="R27" s="2">
        <f t="shared" si="3"/>
        <v>0.10445365290179237</v>
      </c>
      <c r="S27" s="2">
        <f t="shared" si="4"/>
        <v>-0.23943467210746078</v>
      </c>
      <c r="U27" s="10">
        <f t="shared" si="5"/>
        <v>30308.9</v>
      </c>
      <c r="V27" s="10">
        <f t="shared" si="6"/>
        <v>305350830</v>
      </c>
      <c r="W27" s="2">
        <f t="shared" si="7"/>
        <v>13.298438652863297</v>
      </c>
      <c r="Y27" s="2">
        <f t="shared" si="8"/>
        <v>-1.800472058093135E-2</v>
      </c>
    </row>
    <row r="28" spans="1:28" x14ac:dyDescent="0.2">
      <c r="A28" s="11" t="s">
        <v>16</v>
      </c>
      <c r="B28" s="2">
        <v>5.0000000000000001E-3</v>
      </c>
      <c r="C28" s="2">
        <v>3</v>
      </c>
      <c r="E28" s="10">
        <v>871.9</v>
      </c>
      <c r="F28" s="10">
        <v>886.41</v>
      </c>
      <c r="G28" s="10">
        <v>1427589.11</v>
      </c>
      <c r="H28" s="10">
        <v>1768257.45</v>
      </c>
      <c r="J28" s="10">
        <f>E28*10</f>
        <v>8719</v>
      </c>
      <c r="K28" s="10">
        <f>F28*10</f>
        <v>8864.1</v>
      </c>
      <c r="L28" s="10">
        <f>G28*100</f>
        <v>142758911</v>
      </c>
      <c r="M28" s="10">
        <f>H28*100</f>
        <v>176825745</v>
      </c>
      <c r="O28" s="2">
        <f t="shared" si="0"/>
        <v>0.80734234146730166</v>
      </c>
      <c r="P28" s="2">
        <f t="shared" si="1"/>
        <v>0.98363059983529066</v>
      </c>
      <c r="Q28" s="2">
        <f t="shared" si="2"/>
        <v>-0.21400748571262682</v>
      </c>
      <c r="R28" s="2">
        <f t="shared" si="3"/>
        <v>-1.6504859084061033E-2</v>
      </c>
      <c r="S28" s="2">
        <f t="shared" si="4"/>
        <v>-0.19750262662856577</v>
      </c>
      <c r="U28" s="10">
        <f t="shared" si="5"/>
        <v>17583.099999999999</v>
      </c>
      <c r="V28" s="10">
        <f t="shared" si="6"/>
        <v>319584656</v>
      </c>
      <c r="W28" s="2">
        <f t="shared" si="7"/>
        <v>14.149721074142317</v>
      </c>
      <c r="Y28" s="2">
        <f t="shared" si="8"/>
        <v>-1.3958057942886862E-2</v>
      </c>
      <c r="Z28" s="2">
        <f t="shared" si="18"/>
        <v>-1.7374114080138125E-2</v>
      </c>
      <c r="AA28">
        <f>Z28-Z$28</f>
        <v>0</v>
      </c>
      <c r="AB28" s="2">
        <f>_xlfn.STDEV.S(Y26:Y28)</f>
        <v>3.1484785030978786E-3</v>
      </c>
    </row>
    <row r="29" spans="1:28" x14ac:dyDescent="0.2">
      <c r="A29" s="11" t="s">
        <v>17</v>
      </c>
      <c r="B29" s="2">
        <v>5.0000000000000001E-3</v>
      </c>
      <c r="C29" s="2">
        <v>1</v>
      </c>
      <c r="E29" s="10">
        <v>1299.81</v>
      </c>
      <c r="F29" s="10">
        <v>1478.72</v>
      </c>
      <c r="G29" s="10">
        <v>1273899.78</v>
      </c>
      <c r="H29" s="10">
        <v>1822098.14</v>
      </c>
      <c r="J29" s="10">
        <v>12998.099999999999</v>
      </c>
      <c r="K29" s="10">
        <v>14787.2</v>
      </c>
      <c r="L29" s="10">
        <v>127389978</v>
      </c>
      <c r="M29" s="10">
        <v>182209814</v>
      </c>
      <c r="O29" s="2">
        <f t="shared" si="0"/>
        <v>0.69913894978236468</v>
      </c>
      <c r="P29" s="2">
        <f t="shared" si="1"/>
        <v>0.87901022505951076</v>
      </c>
      <c r="Q29" s="2">
        <f t="shared" si="2"/>
        <v>-0.35790577283742397</v>
      </c>
      <c r="R29" s="2">
        <f t="shared" si="3"/>
        <v>-0.12895874875994165</v>
      </c>
      <c r="S29" s="2">
        <f t="shared" si="4"/>
        <v>-0.22894702407748233</v>
      </c>
      <c r="U29" s="10">
        <f t="shared" si="5"/>
        <v>27785.3</v>
      </c>
      <c r="V29" s="10">
        <f t="shared" si="6"/>
        <v>309599792</v>
      </c>
      <c r="W29" s="2">
        <f t="shared" si="7"/>
        <v>13.44379506451825</v>
      </c>
      <c r="Y29" s="2">
        <f t="shared" si="8"/>
        <v>-1.702994005626688E-2</v>
      </c>
    </row>
    <row r="30" spans="1:28" x14ac:dyDescent="0.2">
      <c r="A30" s="11" t="s">
        <v>17</v>
      </c>
      <c r="B30" s="2">
        <v>5.0000000000000001E-3</v>
      </c>
      <c r="C30" s="2">
        <v>2</v>
      </c>
      <c r="E30" s="10">
        <v>1652.87</v>
      </c>
      <c r="F30" s="10">
        <v>1664.98</v>
      </c>
      <c r="G30" s="10">
        <v>1346722.29</v>
      </c>
      <c r="H30" s="10">
        <v>1583933.35</v>
      </c>
      <c r="J30" s="10">
        <f>E30*10</f>
        <v>16528.699999999997</v>
      </c>
      <c r="K30" s="10">
        <f>F30*10</f>
        <v>16649.8</v>
      </c>
      <c r="L30" s="10">
        <f>G30*100</f>
        <v>134672229</v>
      </c>
      <c r="M30" s="10">
        <f>H30*100</f>
        <v>158393335</v>
      </c>
      <c r="O30" s="2">
        <f t="shared" si="0"/>
        <v>0.8502392414428297</v>
      </c>
      <c r="P30" s="2">
        <f t="shared" si="1"/>
        <v>0.99272663935903116</v>
      </c>
      <c r="Q30" s="2">
        <f t="shared" si="2"/>
        <v>-0.16223750857938038</v>
      </c>
      <c r="R30" s="2">
        <f t="shared" si="3"/>
        <v>-7.2999404901170333E-3</v>
      </c>
      <c r="S30" s="2">
        <f t="shared" si="4"/>
        <v>-0.15493756808926334</v>
      </c>
      <c r="U30" s="10">
        <f t="shared" si="5"/>
        <v>33178.5</v>
      </c>
      <c r="V30" s="10">
        <f t="shared" si="6"/>
        <v>293065564</v>
      </c>
      <c r="W30" s="2">
        <f t="shared" si="7"/>
        <v>13.10868717342405</v>
      </c>
      <c r="Y30" s="2">
        <f t="shared" si="8"/>
        <v>-1.1819457283516282E-2</v>
      </c>
    </row>
    <row r="31" spans="1:28" x14ac:dyDescent="0.2">
      <c r="A31" s="11" t="s">
        <v>17</v>
      </c>
      <c r="B31" s="2">
        <v>5.0000000000000001E-3</v>
      </c>
      <c r="C31" s="2">
        <v>3</v>
      </c>
      <c r="E31" s="10">
        <v>822.97</v>
      </c>
      <c r="F31" s="10">
        <v>976</v>
      </c>
      <c r="G31" s="10">
        <v>1208940.8</v>
      </c>
      <c r="H31" s="10">
        <v>1999037.11</v>
      </c>
      <c r="J31" s="10">
        <f>E31*10</f>
        <v>8229.7000000000007</v>
      </c>
      <c r="K31" s="10">
        <f>F31*10</f>
        <v>9760</v>
      </c>
      <c r="L31" s="10">
        <f>G31*100</f>
        <v>120894080</v>
      </c>
      <c r="M31" s="10">
        <f>H31*100</f>
        <v>199903711</v>
      </c>
      <c r="O31" s="2">
        <f t="shared" si="0"/>
        <v>0.60476155942897925</v>
      </c>
      <c r="P31" s="2">
        <f t="shared" si="1"/>
        <v>0.84320696721311483</v>
      </c>
      <c r="Q31" s="2">
        <f t="shared" si="2"/>
        <v>-0.50292101528198818</v>
      </c>
      <c r="R31" s="2">
        <f t="shared" si="3"/>
        <v>-0.17054283840527332</v>
      </c>
      <c r="S31" s="2">
        <f t="shared" si="4"/>
        <v>-0.33237817687671489</v>
      </c>
      <c r="U31" s="10">
        <f t="shared" si="5"/>
        <v>17989.7</v>
      </c>
      <c r="V31" s="10">
        <f t="shared" si="6"/>
        <v>320797791</v>
      </c>
      <c r="W31" s="2">
        <f t="shared" si="7"/>
        <v>14.122205458933811</v>
      </c>
      <c r="Y31" s="2">
        <f t="shared" si="8"/>
        <v>-2.3535854781552554E-2</v>
      </c>
      <c r="Z31" s="2">
        <f t="shared" si="20"/>
        <v>-1.7461750707111905E-2</v>
      </c>
      <c r="AA31">
        <f t="shared" ref="AA31" si="24">Z31-Z$28</f>
        <v>-8.7636626973780496E-5</v>
      </c>
      <c r="AB31" s="2">
        <f>_xlfn.STDEV.S(Y29:Y31)</f>
        <v>5.8701224784185853E-3</v>
      </c>
    </row>
    <row r="32" spans="1:28" x14ac:dyDescent="0.2">
      <c r="A32" s="11" t="s">
        <v>20</v>
      </c>
      <c r="B32" s="2">
        <v>5.0000000000000001E-3</v>
      </c>
      <c r="C32" s="2">
        <v>1</v>
      </c>
      <c r="E32" s="10">
        <v>1309.03</v>
      </c>
      <c r="F32" s="10">
        <v>1511.67</v>
      </c>
      <c r="G32" s="10">
        <v>1512996.46</v>
      </c>
      <c r="H32" s="10">
        <v>2199808.84</v>
      </c>
      <c r="J32" s="10">
        <v>13090.3</v>
      </c>
      <c r="K32" s="10">
        <v>15116.7</v>
      </c>
      <c r="L32" s="10">
        <v>151299646</v>
      </c>
      <c r="M32" s="10">
        <v>219980884</v>
      </c>
      <c r="O32" s="2">
        <f t="shared" si="0"/>
        <v>0.68778542593728276</v>
      </c>
      <c r="P32" s="2">
        <f t="shared" si="1"/>
        <v>0.86594957894249402</v>
      </c>
      <c r="Q32" s="2">
        <f t="shared" si="2"/>
        <v>-0.3742783705988697</v>
      </c>
      <c r="R32" s="2">
        <f t="shared" si="3"/>
        <v>-0.14392859504486796</v>
      </c>
      <c r="S32" s="2">
        <f t="shared" si="4"/>
        <v>-0.23034977555400174</v>
      </c>
      <c r="U32" s="10">
        <f t="shared" si="5"/>
        <v>28207</v>
      </c>
      <c r="V32" s="10">
        <f t="shared" si="6"/>
        <v>371280530</v>
      </c>
      <c r="W32" s="2">
        <f t="shared" si="7"/>
        <v>13.684168807632627</v>
      </c>
      <c r="Y32" s="2">
        <f t="shared" si="8"/>
        <v>-1.6833304148186144E-2</v>
      </c>
    </row>
    <row r="33" spans="1:28" x14ac:dyDescent="0.2">
      <c r="A33" s="11" t="s">
        <v>20</v>
      </c>
      <c r="B33" s="2">
        <v>5.0000000000000001E-3</v>
      </c>
      <c r="C33" s="2">
        <v>2</v>
      </c>
      <c r="E33" s="10">
        <v>1497.27</v>
      </c>
      <c r="F33" s="10">
        <v>1638.21</v>
      </c>
      <c r="G33" s="10">
        <v>1437348.14</v>
      </c>
      <c r="H33" s="10">
        <v>1905415.04</v>
      </c>
      <c r="J33" s="10">
        <f>E33*10</f>
        <v>14972.7</v>
      </c>
      <c r="K33" s="10">
        <f>F33*10</f>
        <v>16382.1</v>
      </c>
      <c r="L33" s="10">
        <f>G33*100</f>
        <v>143734814</v>
      </c>
      <c r="M33" s="10">
        <f>H33*100</f>
        <v>190541504</v>
      </c>
      <c r="O33" s="2">
        <f t="shared" si="0"/>
        <v>0.75434911020750628</v>
      </c>
      <c r="P33" s="2">
        <f t="shared" si="1"/>
        <v>0.91396707381837494</v>
      </c>
      <c r="Q33" s="2">
        <f t="shared" si="2"/>
        <v>-0.28190000724535896</v>
      </c>
      <c r="R33" s="2">
        <f t="shared" si="3"/>
        <v>-8.9960732445612979E-2</v>
      </c>
      <c r="S33" s="2">
        <f t="shared" si="4"/>
        <v>-0.19193927479974598</v>
      </c>
      <c r="U33" s="10">
        <f t="shared" si="5"/>
        <v>31354.800000000003</v>
      </c>
      <c r="V33" s="10">
        <f t="shared" si="6"/>
        <v>334276318</v>
      </c>
      <c r="W33" s="2">
        <f t="shared" si="7"/>
        <v>13.380067212331117</v>
      </c>
      <c r="Y33" s="2">
        <f t="shared" si="8"/>
        <v>-1.4345165218815499E-2</v>
      </c>
    </row>
    <row r="34" spans="1:28" x14ac:dyDescent="0.2">
      <c r="A34" s="11" t="s">
        <v>20</v>
      </c>
      <c r="B34" s="2">
        <v>5.0000000000000001E-3</v>
      </c>
      <c r="C34" s="2">
        <v>3</v>
      </c>
      <c r="E34" s="10">
        <v>916.69</v>
      </c>
      <c r="F34" s="10">
        <v>944.48</v>
      </c>
      <c r="G34" s="10">
        <v>1466245.61</v>
      </c>
      <c r="H34" s="10">
        <v>1796070.19</v>
      </c>
      <c r="J34" s="10">
        <f>E34*10</f>
        <v>9166.9000000000015</v>
      </c>
      <c r="K34" s="10">
        <f>F34*10</f>
        <v>9444.7999999999993</v>
      </c>
      <c r="L34" s="10">
        <f>G34*100</f>
        <v>146624561</v>
      </c>
      <c r="M34" s="10">
        <f>H34*100</f>
        <v>179607019</v>
      </c>
      <c r="O34" s="2">
        <f t="shared" si="0"/>
        <v>0.81636320126219564</v>
      </c>
      <c r="P34" s="2">
        <f t="shared" si="1"/>
        <v>0.97057640182957838</v>
      </c>
      <c r="Q34" s="2">
        <f t="shared" si="2"/>
        <v>-0.2028959234594431</v>
      </c>
      <c r="R34" s="2">
        <f t="shared" si="3"/>
        <v>-2.986515527837864E-2</v>
      </c>
      <c r="S34" s="2">
        <f t="shared" si="4"/>
        <v>-0.17303076818106447</v>
      </c>
      <c r="U34" s="10">
        <f t="shared" si="5"/>
        <v>18611.7</v>
      </c>
      <c r="V34" s="10">
        <f t="shared" si="6"/>
        <v>326231580</v>
      </c>
      <c r="W34" s="2">
        <f t="shared" si="7"/>
        <v>14.097398986953802</v>
      </c>
      <c r="Y34" s="2">
        <f t="shared" si="8"/>
        <v>-1.2273949849982457E-2</v>
      </c>
      <c r="Z34" s="2">
        <f t="shared" ref="Z34" si="25">AVERAGE(Y32:Y34)</f>
        <v>-1.4484139738994701E-2</v>
      </c>
      <c r="AA34">
        <f t="shared" ref="AA34" si="26">Z34-Z$28</f>
        <v>2.8899743411434243E-3</v>
      </c>
      <c r="AB34" s="2">
        <f>_xlfn.STDEV.S(Y32:Y34)</f>
        <v>2.2828520193129884E-3</v>
      </c>
    </row>
    <row r="35" spans="1:28" x14ac:dyDescent="0.2">
      <c r="A35" s="11" t="s">
        <v>18</v>
      </c>
      <c r="B35" s="2">
        <v>5.0000000000000001E-3</v>
      </c>
      <c r="C35" s="2">
        <v>1</v>
      </c>
      <c r="E35" s="10">
        <v>1318.21</v>
      </c>
      <c r="F35" s="10">
        <v>1489.88</v>
      </c>
      <c r="G35" s="10">
        <v>1372350.1</v>
      </c>
      <c r="H35" s="10">
        <v>2142337.89</v>
      </c>
      <c r="J35" s="10">
        <v>13182.1</v>
      </c>
      <c r="K35" s="10">
        <v>14898.800000000001</v>
      </c>
      <c r="L35" s="10">
        <v>137235010</v>
      </c>
      <c r="M35" s="10">
        <v>214233789</v>
      </c>
      <c r="O35" s="2">
        <f t="shared" si="0"/>
        <v>0.64058527200860926</v>
      </c>
      <c r="P35" s="2">
        <f t="shared" si="1"/>
        <v>0.88477595511047868</v>
      </c>
      <c r="Q35" s="2">
        <f t="shared" si="2"/>
        <v>-0.44537303300392356</v>
      </c>
      <c r="R35" s="2">
        <f t="shared" si="3"/>
        <v>-0.12242082409137602</v>
      </c>
      <c r="S35" s="2">
        <f t="shared" si="4"/>
        <v>-0.32295220891254756</v>
      </c>
      <c r="U35" s="10">
        <f t="shared" si="5"/>
        <v>28080.9</v>
      </c>
      <c r="V35" s="10">
        <f t="shared" si="6"/>
        <v>351468799</v>
      </c>
      <c r="W35" s="2">
        <f t="shared" si="7"/>
        <v>13.611519826790094</v>
      </c>
      <c r="Y35" s="2">
        <f t="shared" si="8"/>
        <v>-2.3726388604813652E-2</v>
      </c>
    </row>
    <row r="36" spans="1:28" x14ac:dyDescent="0.2">
      <c r="A36" s="11" t="s">
        <v>18</v>
      </c>
      <c r="B36" s="2">
        <v>5.0000000000000001E-3</v>
      </c>
      <c r="C36" s="2">
        <v>2</v>
      </c>
      <c r="E36" s="10">
        <v>1658.92</v>
      </c>
      <c r="F36" s="10">
        <v>1566.33</v>
      </c>
      <c r="G36" s="10">
        <v>1526644.17</v>
      </c>
      <c r="H36" s="10">
        <v>1621830.57</v>
      </c>
      <c r="J36" s="10">
        <f>E36*10</f>
        <v>16589.2</v>
      </c>
      <c r="K36" s="10">
        <f>F36*10</f>
        <v>15663.3</v>
      </c>
      <c r="L36" s="10">
        <f>G36*100</f>
        <v>152664417</v>
      </c>
      <c r="M36" s="10">
        <f>H36*100</f>
        <v>162183057</v>
      </c>
      <c r="O36" s="2">
        <f t="shared" si="0"/>
        <v>0.94130928238700051</v>
      </c>
      <c r="P36" s="2">
        <f t="shared" si="1"/>
        <v>1.0591127029425473</v>
      </c>
      <c r="Q36" s="2">
        <f t="shared" si="2"/>
        <v>-6.0483519235684187E-2</v>
      </c>
      <c r="R36" s="2">
        <f t="shared" si="3"/>
        <v>5.7431484887284258E-2</v>
      </c>
      <c r="S36" s="2">
        <f t="shared" si="4"/>
        <v>-0.11791500412296844</v>
      </c>
      <c r="U36" s="10">
        <f t="shared" si="5"/>
        <v>32252.5</v>
      </c>
      <c r="V36" s="10">
        <f t="shared" si="6"/>
        <v>314847474</v>
      </c>
      <c r="W36" s="2">
        <f t="shared" si="7"/>
        <v>13.252954479276088</v>
      </c>
      <c r="Y36" s="2">
        <f t="shared" si="8"/>
        <v>-8.8972616866189735E-3</v>
      </c>
    </row>
    <row r="37" spans="1:28" x14ac:dyDescent="0.2">
      <c r="A37" s="11" t="s">
        <v>18</v>
      </c>
      <c r="B37" s="2">
        <v>5.0000000000000001E-3</v>
      </c>
      <c r="C37" s="2">
        <v>3</v>
      </c>
      <c r="E37" s="10">
        <v>944.09</v>
      </c>
      <c r="F37" s="10">
        <v>904.65</v>
      </c>
      <c r="G37" s="10">
        <v>1449714.48</v>
      </c>
      <c r="H37" s="10">
        <v>1875714.6</v>
      </c>
      <c r="J37" s="10">
        <f>E37*10</f>
        <v>9440.9</v>
      </c>
      <c r="K37" s="10">
        <f>F37*10</f>
        <v>9046.5</v>
      </c>
      <c r="L37" s="10">
        <f>G37*100</f>
        <v>144971448</v>
      </c>
      <c r="M37" s="10">
        <f>H37*100</f>
        <v>187571460</v>
      </c>
      <c r="O37" s="2">
        <f t="shared" si="0"/>
        <v>0.77288649349959748</v>
      </c>
      <c r="P37" s="2">
        <f t="shared" si="1"/>
        <v>1.0435969712043331</v>
      </c>
      <c r="Q37" s="2">
        <f t="shared" si="2"/>
        <v>-0.25762308011632634</v>
      </c>
      <c r="R37" s="2">
        <f t="shared" si="3"/>
        <v>4.2673372018974039E-2</v>
      </c>
      <c r="S37" s="2">
        <f t="shared" si="4"/>
        <v>-0.30029645213530037</v>
      </c>
      <c r="U37" s="10">
        <f t="shared" si="5"/>
        <v>18487.400000000001</v>
      </c>
      <c r="V37" s="10">
        <f t="shared" si="6"/>
        <v>332542908</v>
      </c>
      <c r="W37" s="2">
        <f t="shared" si="7"/>
        <v>14.13471053938647</v>
      </c>
      <c r="Y37" s="2">
        <f t="shared" si="8"/>
        <v>-2.1245320256012473E-2</v>
      </c>
      <c r="Z37" s="2">
        <f t="shared" si="16"/>
        <v>-1.7956323515815033E-2</v>
      </c>
      <c r="AA37">
        <f t="shared" ref="AA37" si="27">Z37-Z$28</f>
        <v>-5.8220943567690794E-4</v>
      </c>
      <c r="AB37" s="2">
        <f>_xlfn.STDEV.S(Y35:Y37)</f>
        <v>7.9428506190632568E-3</v>
      </c>
    </row>
    <row r="38" spans="1:28" x14ac:dyDescent="0.2">
      <c r="A38" s="11" t="s">
        <v>19</v>
      </c>
      <c r="B38" s="2">
        <v>5.0000000000000001E-3</v>
      </c>
      <c r="C38" s="2">
        <v>1</v>
      </c>
      <c r="E38" s="10">
        <v>1387.34</v>
      </c>
      <c r="F38" s="10">
        <v>1410.93</v>
      </c>
      <c r="G38" s="10">
        <v>1619757.57</v>
      </c>
      <c r="H38" s="10">
        <v>2174475.83</v>
      </c>
      <c r="J38" s="10">
        <v>13873.4</v>
      </c>
      <c r="K38" s="10">
        <v>14109.300000000001</v>
      </c>
      <c r="L38" s="10">
        <v>161975757</v>
      </c>
      <c r="M38" s="10">
        <v>217447583</v>
      </c>
      <c r="O38" s="2">
        <f t="shared" si="0"/>
        <v>0.74489564227531557</v>
      </c>
      <c r="P38" s="2">
        <f t="shared" si="1"/>
        <v>0.9832805312807863</v>
      </c>
      <c r="Q38" s="2">
        <f t="shared" si="2"/>
        <v>-0.29451114789714228</v>
      </c>
      <c r="R38" s="2">
        <f t="shared" si="3"/>
        <v>-1.6860816760707095E-2</v>
      </c>
      <c r="S38" s="2">
        <f t="shared" si="4"/>
        <v>-0.27765033113643517</v>
      </c>
      <c r="U38" s="10">
        <f t="shared" si="5"/>
        <v>27982.7</v>
      </c>
      <c r="V38" s="10">
        <f t="shared" si="6"/>
        <v>379423340</v>
      </c>
      <c r="W38" s="2">
        <f t="shared" si="7"/>
        <v>13.726985635303558</v>
      </c>
      <c r="Y38" s="2">
        <f t="shared" si="8"/>
        <v>-2.0226606081845382E-2</v>
      </c>
    </row>
    <row r="39" spans="1:28" x14ac:dyDescent="0.2">
      <c r="A39" s="11" t="s">
        <v>19</v>
      </c>
      <c r="B39" s="2">
        <v>5.0000000000000001E-3</v>
      </c>
      <c r="C39" s="2">
        <v>2</v>
      </c>
      <c r="E39" s="10">
        <v>1477.8</v>
      </c>
      <c r="F39" s="10">
        <v>1552.18</v>
      </c>
      <c r="G39" s="10">
        <v>1348070.31</v>
      </c>
      <c r="H39" s="10">
        <v>1908631.84</v>
      </c>
      <c r="J39" s="10">
        <f>E39*10</f>
        <v>14778</v>
      </c>
      <c r="K39" s="10">
        <f>F39*10</f>
        <v>15521.800000000001</v>
      </c>
      <c r="L39" s="10">
        <f>G39*100</f>
        <v>134807031</v>
      </c>
      <c r="M39" s="10">
        <f>H39*100</f>
        <v>190863184</v>
      </c>
      <c r="O39" s="2">
        <f t="shared" si="0"/>
        <v>0.70630190786296432</v>
      </c>
      <c r="P39" s="2">
        <f t="shared" si="1"/>
        <v>0.95208029996521015</v>
      </c>
      <c r="Q39" s="2">
        <f t="shared" si="2"/>
        <v>-0.34771250136325715</v>
      </c>
      <c r="R39" s="2">
        <f t="shared" si="3"/>
        <v>-4.9105899044971715E-2</v>
      </c>
      <c r="S39" s="2">
        <f t="shared" si="4"/>
        <v>-0.29860660231828545</v>
      </c>
      <c r="U39" s="10">
        <f t="shared" si="5"/>
        <v>30299.800000000003</v>
      </c>
      <c r="V39" s="10">
        <f t="shared" si="6"/>
        <v>325670215</v>
      </c>
      <c r="W39" s="2">
        <f t="shared" si="7"/>
        <v>13.391815889035383</v>
      </c>
      <c r="Y39" s="2">
        <f t="shared" si="8"/>
        <v>-2.2297693217450152E-2</v>
      </c>
    </row>
    <row r="40" spans="1:28" x14ac:dyDescent="0.2">
      <c r="A40" s="11" t="s">
        <v>19</v>
      </c>
      <c r="B40" s="2">
        <v>5.0000000000000001E-3</v>
      </c>
      <c r="C40" s="2">
        <v>3</v>
      </c>
      <c r="E40" s="10">
        <v>932.02</v>
      </c>
      <c r="F40" s="10">
        <v>949.71</v>
      </c>
      <c r="G40" s="10">
        <v>1242252.44</v>
      </c>
      <c r="H40" s="10">
        <v>1976065.43</v>
      </c>
      <c r="J40" s="10">
        <f>E40*10</f>
        <v>9320.2000000000007</v>
      </c>
      <c r="K40" s="10">
        <f>F40*10</f>
        <v>9497.1</v>
      </c>
      <c r="L40" s="10">
        <f>G40*100</f>
        <v>124225244</v>
      </c>
      <c r="M40" s="10">
        <f>H40*100</f>
        <v>197606543</v>
      </c>
      <c r="O40" s="2">
        <f t="shared" si="0"/>
        <v>0.62864944709852044</v>
      </c>
      <c r="P40" s="2">
        <f t="shared" si="1"/>
        <v>0.98137326131134772</v>
      </c>
      <c r="Q40" s="2">
        <f t="shared" si="2"/>
        <v>-0.46418149544938558</v>
      </c>
      <c r="R40" s="2">
        <f t="shared" si="3"/>
        <v>-1.8802401151596669E-2</v>
      </c>
      <c r="S40" s="2">
        <f t="shared" si="4"/>
        <v>-0.44537909429778894</v>
      </c>
      <c r="U40" s="10">
        <f t="shared" si="5"/>
        <v>18817.300000000003</v>
      </c>
      <c r="V40" s="10">
        <f t="shared" si="6"/>
        <v>321831787</v>
      </c>
      <c r="W40" s="2">
        <f t="shared" si="7"/>
        <v>14.061959568337416</v>
      </c>
      <c r="Y40" s="2">
        <f t="shared" si="8"/>
        <v>-3.1672619461986358E-2</v>
      </c>
      <c r="Z40" s="2">
        <f t="shared" si="18"/>
        <v>-2.4732306253760633E-2</v>
      </c>
      <c r="AA40">
        <f t="shared" ref="AA40" si="28">Z40-Z$28</f>
        <v>-7.3581921736225082E-3</v>
      </c>
      <c r="AB40" s="2">
        <f>_xlfn.STDEV.S(Y38:Y40)</f>
        <v>6.0990418142542E-3</v>
      </c>
    </row>
    <row r="41" spans="1:28" x14ac:dyDescent="0.2">
      <c r="A41" s="11" t="s">
        <v>21</v>
      </c>
      <c r="B41" s="2">
        <v>5.0000000000000001E-3</v>
      </c>
      <c r="C41" s="2">
        <v>1</v>
      </c>
      <c r="E41" s="10">
        <v>1392.33</v>
      </c>
      <c r="F41" s="10">
        <v>1107.3499999999999</v>
      </c>
      <c r="G41" s="10">
        <v>1698166.63</v>
      </c>
      <c r="H41" s="10">
        <v>2181333.25</v>
      </c>
      <c r="J41" s="10">
        <v>13923.3</v>
      </c>
      <c r="K41" s="10">
        <v>11073.5</v>
      </c>
      <c r="L41" s="10">
        <v>169816663</v>
      </c>
      <c r="M41" s="10">
        <v>218133325</v>
      </c>
      <c r="O41" s="2">
        <f t="shared" si="0"/>
        <v>0.77849940168472653</v>
      </c>
      <c r="P41" s="2">
        <f t="shared" si="1"/>
        <v>1.257353140380187</v>
      </c>
      <c r="Q41" s="2">
        <f t="shared" si="2"/>
        <v>-0.25038705625722135</v>
      </c>
      <c r="R41" s="2">
        <f t="shared" si="3"/>
        <v>0.22900882919762119</v>
      </c>
      <c r="S41" s="2">
        <f t="shared" si="4"/>
        <v>-0.47939588545484257</v>
      </c>
      <c r="U41" s="10">
        <f t="shared" si="5"/>
        <v>24996.799999999999</v>
      </c>
      <c r="V41" s="10">
        <f t="shared" si="6"/>
        <v>387949988</v>
      </c>
      <c r="W41" s="2">
        <f t="shared" si="7"/>
        <v>13.921839642944668</v>
      </c>
      <c r="Y41" s="2">
        <f t="shared" si="8"/>
        <v>-3.4434808742951697E-2</v>
      </c>
    </row>
    <row r="42" spans="1:28" x14ac:dyDescent="0.2">
      <c r="A42" s="11" t="s">
        <v>21</v>
      </c>
      <c r="B42" s="2">
        <v>5.0000000000000001E-3</v>
      </c>
      <c r="C42" s="2">
        <v>2</v>
      </c>
      <c r="E42" s="10">
        <v>1588.12</v>
      </c>
      <c r="F42" s="10">
        <v>1624.97</v>
      </c>
      <c r="G42" s="10">
        <v>1432886.11</v>
      </c>
      <c r="H42" s="10">
        <v>1940618.9</v>
      </c>
      <c r="J42" s="10">
        <f>E42*10</f>
        <v>15881.199999999999</v>
      </c>
      <c r="K42" s="10">
        <f>F42*10</f>
        <v>16249.7</v>
      </c>
      <c r="L42" s="10">
        <f>G42*100</f>
        <v>143288611</v>
      </c>
      <c r="M42" s="10">
        <f>H42*100</f>
        <v>194061890</v>
      </c>
      <c r="O42" s="2">
        <f t="shared" si="0"/>
        <v>0.73836553379955228</v>
      </c>
      <c r="P42" s="2">
        <f t="shared" si="1"/>
        <v>0.97732265826446019</v>
      </c>
      <c r="Q42" s="2">
        <f t="shared" si="2"/>
        <v>-0.30331627375240572</v>
      </c>
      <c r="R42" s="2">
        <f t="shared" si="3"/>
        <v>-2.293842735227242E-2</v>
      </c>
      <c r="S42" s="2">
        <f t="shared" si="4"/>
        <v>-0.2803778464001333</v>
      </c>
      <c r="U42" s="10">
        <f t="shared" si="5"/>
        <v>32130.9</v>
      </c>
      <c r="V42" s="10">
        <f t="shared" si="6"/>
        <v>337350501</v>
      </c>
      <c r="W42" s="2">
        <f t="shared" si="7"/>
        <v>13.357999292068488</v>
      </c>
      <c r="Y42" s="2">
        <f t="shared" si="8"/>
        <v>-2.0989509002789949E-2</v>
      </c>
    </row>
    <row r="43" spans="1:28" x14ac:dyDescent="0.2">
      <c r="A43" s="11" t="s">
        <v>21</v>
      </c>
      <c r="B43" s="2">
        <v>5.0000000000000001E-3</v>
      </c>
      <c r="C43" s="2">
        <v>3</v>
      </c>
      <c r="E43" s="10">
        <v>853.22</v>
      </c>
      <c r="F43" s="10">
        <v>916.91</v>
      </c>
      <c r="G43" s="10">
        <v>1360296.14</v>
      </c>
      <c r="H43" s="10">
        <v>2086073.97</v>
      </c>
      <c r="J43" s="10">
        <f>E43*10</f>
        <v>8532.2000000000007</v>
      </c>
      <c r="K43" s="10">
        <f>F43*10</f>
        <v>9169.1</v>
      </c>
      <c r="L43" s="10">
        <f>G43*100</f>
        <v>136029614</v>
      </c>
      <c r="M43" s="10">
        <f>H43*100</f>
        <v>208607397</v>
      </c>
      <c r="O43" s="2">
        <f t="shared" si="0"/>
        <v>0.6520843266166636</v>
      </c>
      <c r="P43" s="2">
        <f t="shared" si="1"/>
        <v>0.93053843888713184</v>
      </c>
      <c r="Q43" s="2">
        <f t="shared" si="2"/>
        <v>-0.42758139011694185</v>
      </c>
      <c r="R43" s="2">
        <f t="shared" si="3"/>
        <v>-7.199189382600045E-2</v>
      </c>
      <c r="S43" s="2">
        <f t="shared" si="4"/>
        <v>-0.35558949629094139</v>
      </c>
      <c r="U43" s="10">
        <f t="shared" si="5"/>
        <v>17701.300000000003</v>
      </c>
      <c r="V43" s="10">
        <f t="shared" si="6"/>
        <v>344637011</v>
      </c>
      <c r="W43" s="2">
        <f t="shared" si="7"/>
        <v>14.248934705188439</v>
      </c>
      <c r="Y43" s="2">
        <f t="shared" si="8"/>
        <v>-2.4955514475160111E-2</v>
      </c>
      <c r="Z43" s="2">
        <f t="shared" si="20"/>
        <v>-2.6793277406967252E-2</v>
      </c>
      <c r="AA43">
        <f t="shared" ref="AA43" si="29">Z43-Z$28</f>
        <v>-9.4191633268291275E-3</v>
      </c>
      <c r="AB43" s="2">
        <f>_xlfn.STDEV.S(Y41:Y43)</f>
        <v>6.9084767294130631E-3</v>
      </c>
    </row>
    <row r="44" spans="1:28" x14ac:dyDescent="0.2">
      <c r="A44" s="11" t="s">
        <v>22</v>
      </c>
      <c r="B44" s="2">
        <v>5.0000000000000001E-3</v>
      </c>
      <c r="C44" s="2">
        <v>1</v>
      </c>
      <c r="E44" s="10">
        <v>1278.97</v>
      </c>
      <c r="F44" s="10">
        <v>1399.54</v>
      </c>
      <c r="G44" s="10">
        <v>1276303.22</v>
      </c>
      <c r="H44" s="10">
        <v>1908678.47</v>
      </c>
      <c r="J44" s="10">
        <v>12789.7</v>
      </c>
      <c r="K44" s="10">
        <v>13995.4</v>
      </c>
      <c r="L44" s="10">
        <v>127630322</v>
      </c>
      <c r="M44" s="10">
        <v>190867847</v>
      </c>
      <c r="O44" s="2">
        <f t="shared" si="0"/>
        <v>0.66868424413044281</v>
      </c>
      <c r="P44" s="2">
        <f t="shared" si="1"/>
        <v>0.9138502650871001</v>
      </c>
      <c r="Q44" s="2">
        <f t="shared" si="2"/>
        <v>-0.40244331214020856</v>
      </c>
      <c r="R44" s="2">
        <f t="shared" si="3"/>
        <v>-9.0088544704472293E-2</v>
      </c>
      <c r="S44" s="2">
        <f t="shared" si="4"/>
        <v>-0.31235476743573626</v>
      </c>
      <c r="U44" s="10">
        <f t="shared" si="5"/>
        <v>26785.1</v>
      </c>
      <c r="V44" s="10">
        <f t="shared" si="6"/>
        <v>318498169</v>
      </c>
      <c r="W44" s="2">
        <f t="shared" si="7"/>
        <v>13.537566775956705</v>
      </c>
      <c r="Y44" s="2">
        <f t="shared" si="8"/>
        <v>-2.3073183874556515E-2</v>
      </c>
    </row>
    <row r="45" spans="1:28" x14ac:dyDescent="0.2">
      <c r="A45" s="11" t="s">
        <v>22</v>
      </c>
      <c r="B45" s="2">
        <v>5.0000000000000001E-3</v>
      </c>
      <c r="C45" s="2">
        <v>2</v>
      </c>
      <c r="E45" s="10">
        <v>1499.81</v>
      </c>
      <c r="F45" s="10">
        <v>1496.76</v>
      </c>
      <c r="G45" s="10">
        <v>1366275.02</v>
      </c>
      <c r="H45" s="10">
        <v>1926235.35</v>
      </c>
      <c r="J45" s="10">
        <f>E45*10</f>
        <v>14998.099999999999</v>
      </c>
      <c r="K45" s="10">
        <f>F45*10</f>
        <v>14967.6</v>
      </c>
      <c r="L45" s="10">
        <f>G45*100</f>
        <v>136627502</v>
      </c>
      <c r="M45" s="10">
        <f>H45*100</f>
        <v>192623535</v>
      </c>
      <c r="O45" s="2">
        <f t="shared" si="0"/>
        <v>0.70929807201388972</v>
      </c>
      <c r="P45" s="2">
        <f t="shared" si="1"/>
        <v>1.0020377348405889</v>
      </c>
      <c r="Q45" s="2">
        <f t="shared" si="2"/>
        <v>-0.34347942893105432</v>
      </c>
      <c r="R45" s="2">
        <f t="shared" si="3"/>
        <v>2.0356614751168753E-3</v>
      </c>
      <c r="S45" s="2">
        <f t="shared" si="4"/>
        <v>-0.34551509040617118</v>
      </c>
      <c r="U45" s="10">
        <f t="shared" si="5"/>
        <v>29965.699999999997</v>
      </c>
      <c r="V45" s="10">
        <f t="shared" si="6"/>
        <v>329251037</v>
      </c>
      <c r="W45" s="2">
        <f t="shared" si="7"/>
        <v>13.423588288192747</v>
      </c>
      <c r="Y45" s="2">
        <f t="shared" si="8"/>
        <v>-2.5739398660645962E-2</v>
      </c>
    </row>
    <row r="46" spans="1:28" x14ac:dyDescent="0.2">
      <c r="A46" s="11" t="s">
        <v>22</v>
      </c>
      <c r="B46" s="2">
        <v>5.0000000000000001E-3</v>
      </c>
      <c r="C46" s="2">
        <v>3</v>
      </c>
      <c r="E46" s="10">
        <v>855.77</v>
      </c>
      <c r="F46" s="10">
        <v>917.76</v>
      </c>
      <c r="G46" s="10">
        <v>1330010.8600000001</v>
      </c>
      <c r="H46" s="10">
        <v>2245361.33</v>
      </c>
      <c r="J46" s="10">
        <f>E46*10</f>
        <v>8557.7000000000007</v>
      </c>
      <c r="K46" s="10">
        <f>F46*10</f>
        <v>9177.6</v>
      </c>
      <c r="L46" s="10">
        <f>G46*100</f>
        <v>133001086.00000001</v>
      </c>
      <c r="M46" s="10">
        <f>H46*100</f>
        <v>224536133</v>
      </c>
      <c r="O46" s="2">
        <f t="shared" si="0"/>
        <v>0.59233711840935643</v>
      </c>
      <c r="P46" s="2">
        <f t="shared" si="1"/>
        <v>0.9324551080892608</v>
      </c>
      <c r="Q46" s="2">
        <f t="shared" si="2"/>
        <v>-0.5236793494045493</v>
      </c>
      <c r="R46" s="2">
        <f t="shared" si="3"/>
        <v>-6.9934270082241443E-2</v>
      </c>
      <c r="S46" s="2">
        <f t="shared" si="4"/>
        <v>-0.45374507932230784</v>
      </c>
      <c r="U46" s="10">
        <f t="shared" si="5"/>
        <v>17735.300000000003</v>
      </c>
      <c r="V46" s="10">
        <f t="shared" si="6"/>
        <v>357537219</v>
      </c>
      <c r="W46" s="2">
        <f t="shared" si="7"/>
        <v>14.299182077023591</v>
      </c>
      <c r="Y46" s="2">
        <f t="shared" si="8"/>
        <v>-3.1732240129412767E-2</v>
      </c>
      <c r="Z46" s="2">
        <f t="shared" ref="Z46" si="30">AVERAGE(Y44:Y46)</f>
        <v>-2.6848274221538414E-2</v>
      </c>
      <c r="AA46">
        <f t="shared" ref="AA46" si="31">Z46-Z$28</f>
        <v>-9.4741601414002896E-3</v>
      </c>
      <c r="AB46" s="2">
        <f>_xlfn.STDEV.S(Y44:Y46)</f>
        <v>4.4347511275549282E-3</v>
      </c>
    </row>
    <row r="47" spans="1:28" x14ac:dyDescent="0.2">
      <c r="A47" s="11" t="s">
        <v>23</v>
      </c>
      <c r="B47" s="2">
        <v>5.0000000000000001E-3</v>
      </c>
      <c r="C47" s="2">
        <v>1</v>
      </c>
      <c r="E47" s="10">
        <v>1446.04</v>
      </c>
      <c r="F47" s="10">
        <v>1671.97</v>
      </c>
      <c r="G47" s="10">
        <v>1323564.7</v>
      </c>
      <c r="H47" s="10">
        <v>2163726.0699999998</v>
      </c>
      <c r="J47" s="10">
        <v>14460.4</v>
      </c>
      <c r="K47" s="10">
        <v>16719.7</v>
      </c>
      <c r="L47" s="10">
        <v>132356470</v>
      </c>
      <c r="M47" s="10">
        <v>216372606.99999997</v>
      </c>
      <c r="O47" s="2">
        <f t="shared" si="0"/>
        <v>0.61170622212820136</v>
      </c>
      <c r="P47" s="2">
        <f t="shared" si="1"/>
        <v>0.86487197736801491</v>
      </c>
      <c r="Q47" s="2">
        <f t="shared" si="2"/>
        <v>-0.49150314092299785</v>
      </c>
      <c r="R47" s="2">
        <f t="shared" si="3"/>
        <v>-0.14517378604654618</v>
      </c>
      <c r="S47" s="2">
        <f t="shared" si="4"/>
        <v>-0.34632935487645167</v>
      </c>
      <c r="U47" s="10">
        <f t="shared" si="5"/>
        <v>31180.1</v>
      </c>
      <c r="V47" s="10">
        <f t="shared" si="6"/>
        <v>348729077</v>
      </c>
      <c r="W47" s="2">
        <f t="shared" si="7"/>
        <v>13.449193485449019</v>
      </c>
      <c r="Y47" s="2">
        <f t="shared" si="8"/>
        <v>-2.5750938541493441E-2</v>
      </c>
    </row>
    <row r="48" spans="1:28" x14ac:dyDescent="0.2">
      <c r="A48" s="11" t="s">
        <v>23</v>
      </c>
      <c r="B48" s="2">
        <v>5.0000000000000001E-3</v>
      </c>
      <c r="C48" s="2">
        <v>2</v>
      </c>
      <c r="E48" s="10">
        <v>1497.09</v>
      </c>
      <c r="F48" s="10">
        <v>1551.3</v>
      </c>
      <c r="G48" s="10">
        <v>1424750.61</v>
      </c>
      <c r="H48" s="10">
        <v>1956917.85</v>
      </c>
      <c r="J48" s="10">
        <f>E48*10</f>
        <v>14970.9</v>
      </c>
      <c r="K48" s="10">
        <f>F48*10</f>
        <v>15513</v>
      </c>
      <c r="L48" s="10">
        <f>G48*100</f>
        <v>142475061</v>
      </c>
      <c r="M48" s="10">
        <f>H48*100</f>
        <v>195691785</v>
      </c>
      <c r="O48" s="2">
        <f t="shared" si="0"/>
        <v>0.7280584670429574</v>
      </c>
      <c r="P48" s="2">
        <f t="shared" si="1"/>
        <v>0.96505511506478436</v>
      </c>
      <c r="Q48" s="2">
        <f t="shared" si="2"/>
        <v>-0.31737392213808258</v>
      </c>
      <c r="R48" s="2">
        <f t="shared" si="3"/>
        <v>-3.5570065217325406E-2</v>
      </c>
      <c r="S48" s="2">
        <f t="shared" si="4"/>
        <v>-0.28180385692075716</v>
      </c>
      <c r="U48" s="10">
        <f t="shared" si="5"/>
        <v>30483.9</v>
      </c>
      <c r="V48" s="10">
        <f t="shared" si="6"/>
        <v>338166846</v>
      </c>
      <c r="W48" s="2">
        <f t="shared" si="7"/>
        <v>13.437400116057528</v>
      </c>
      <c r="Y48" s="2">
        <f t="shared" si="8"/>
        <v>-2.0971605703993663E-2</v>
      </c>
    </row>
    <row r="49" spans="1:28" x14ac:dyDescent="0.2">
      <c r="A49" s="11" t="s">
        <v>23</v>
      </c>
      <c r="B49" s="2">
        <v>5.0000000000000001E-3</v>
      </c>
      <c r="C49" s="2">
        <v>3</v>
      </c>
      <c r="E49" s="10">
        <v>852.24</v>
      </c>
      <c r="F49" s="10">
        <v>978.58</v>
      </c>
      <c r="G49" s="10">
        <v>1403931.27</v>
      </c>
      <c r="H49" s="10">
        <v>2404259.0299999998</v>
      </c>
      <c r="J49" s="10">
        <f>E49*10</f>
        <v>8522.4</v>
      </c>
      <c r="K49" s="10">
        <f>F49*10</f>
        <v>9785.8000000000011</v>
      </c>
      <c r="L49" s="10">
        <f>G49*100</f>
        <v>140393127</v>
      </c>
      <c r="M49" s="10">
        <f>H49*100</f>
        <v>240425902.99999997</v>
      </c>
      <c r="O49" s="2">
        <f t="shared" si="0"/>
        <v>0.58393511368032591</v>
      </c>
      <c r="P49" s="2">
        <f t="shared" si="1"/>
        <v>0.87089456150749034</v>
      </c>
      <c r="Q49" s="2">
        <f t="shared" si="2"/>
        <v>-0.53796540903848866</v>
      </c>
      <c r="R49" s="2">
        <f t="shared" si="3"/>
        <v>-0.13823436398374234</v>
      </c>
      <c r="S49" s="2">
        <f t="shared" si="4"/>
        <v>-0.39973104505474633</v>
      </c>
      <c r="U49" s="10">
        <f t="shared" si="5"/>
        <v>18308.2</v>
      </c>
      <c r="V49" s="10">
        <f t="shared" si="6"/>
        <v>380819030</v>
      </c>
      <c r="W49" s="2">
        <f t="shared" si="7"/>
        <v>14.344327996025724</v>
      </c>
      <c r="Y49" s="2">
        <f t="shared" si="8"/>
        <v>-2.7866836645501752E-2</v>
      </c>
      <c r="Z49" s="2">
        <f t="shared" si="16"/>
        <v>-2.4863126963662954E-2</v>
      </c>
      <c r="AA49">
        <f t="shared" ref="AA49" si="32">Z49-Z$28</f>
        <v>-7.4890128835248294E-3</v>
      </c>
      <c r="AB49" s="2">
        <f>_xlfn.STDEV.S(Y47:Y49)</f>
        <v>3.5323093695881214E-3</v>
      </c>
    </row>
    <row r="50" spans="1:28" x14ac:dyDescent="0.2">
      <c r="A50" s="11" t="s">
        <v>16</v>
      </c>
      <c r="B50" s="2">
        <v>0.01</v>
      </c>
      <c r="C50" s="2">
        <v>1</v>
      </c>
      <c r="E50" s="10">
        <v>1351.33</v>
      </c>
      <c r="F50" s="10">
        <v>1447.56</v>
      </c>
      <c r="G50" s="10">
        <v>1428552</v>
      </c>
      <c r="H50" s="10">
        <v>1668129.64</v>
      </c>
      <c r="J50" s="10">
        <v>13513.3</v>
      </c>
      <c r="K50" s="10">
        <v>14475.599999999999</v>
      </c>
      <c r="L50" s="10">
        <v>142855200</v>
      </c>
      <c r="M50" s="10">
        <v>166812964</v>
      </c>
      <c r="O50" s="2">
        <f t="shared" si="0"/>
        <v>0.85637948379119988</v>
      </c>
      <c r="P50" s="2">
        <f t="shared" si="1"/>
        <v>0.93352261736991904</v>
      </c>
      <c r="Q50" s="2">
        <f t="shared" si="2"/>
        <v>-0.15504167889266102</v>
      </c>
      <c r="R50" s="2">
        <f t="shared" si="3"/>
        <v>-6.8790087724055302E-2</v>
      </c>
      <c r="S50" s="2">
        <f t="shared" si="4"/>
        <v>-8.6251591168605715E-2</v>
      </c>
      <c r="U50" s="10">
        <f t="shared" si="5"/>
        <v>27988.899999999998</v>
      </c>
      <c r="V50" s="10">
        <f t="shared" si="6"/>
        <v>309668164</v>
      </c>
      <c r="W50" s="2">
        <f t="shared" si="7"/>
        <v>13.433580663050076</v>
      </c>
      <c r="Y50" s="2">
        <f t="shared" si="8"/>
        <v>-6.4205957690674567E-3</v>
      </c>
    </row>
    <row r="51" spans="1:28" x14ac:dyDescent="0.2">
      <c r="A51" s="11" t="s">
        <v>16</v>
      </c>
      <c r="B51" s="2">
        <v>0.01</v>
      </c>
      <c r="C51" s="2">
        <v>2</v>
      </c>
      <c r="E51" s="10">
        <v>1594.52</v>
      </c>
      <c r="F51" s="10">
        <v>1436.37</v>
      </c>
      <c r="G51" s="10">
        <v>1453925.42</v>
      </c>
      <c r="H51" s="10">
        <v>1466666.75</v>
      </c>
      <c r="J51" s="10">
        <f>E51*10</f>
        <v>15945.2</v>
      </c>
      <c r="K51" s="10">
        <f>F51*10</f>
        <v>14363.699999999999</v>
      </c>
      <c r="L51" s="10">
        <f>G51*100</f>
        <v>145392542</v>
      </c>
      <c r="M51" s="10">
        <f>H51*100</f>
        <v>146666675</v>
      </c>
      <c r="O51" s="2">
        <f t="shared" si="0"/>
        <v>0.99131273003904941</v>
      </c>
      <c r="P51" s="2">
        <f t="shared" si="1"/>
        <v>1.1101039425774697</v>
      </c>
      <c r="Q51" s="2">
        <f t="shared" si="2"/>
        <v>-8.7252242633578513E-3</v>
      </c>
      <c r="R51" s="2">
        <f t="shared" si="3"/>
        <v>0.10445365290179237</v>
      </c>
      <c r="S51" s="2">
        <f t="shared" si="4"/>
        <v>-0.11317887716515022</v>
      </c>
      <c r="U51" s="10">
        <f t="shared" si="5"/>
        <v>30308.9</v>
      </c>
      <c r="V51" s="10">
        <f t="shared" si="6"/>
        <v>292059217</v>
      </c>
      <c r="W51" s="2">
        <f t="shared" si="7"/>
        <v>13.234231801197289</v>
      </c>
      <c r="Y51" s="2">
        <f t="shared" si="8"/>
        <v>-8.5519793566643607E-3</v>
      </c>
    </row>
    <row r="52" spans="1:28" x14ac:dyDescent="0.2">
      <c r="A52" s="11" t="s">
        <v>16</v>
      </c>
      <c r="B52" s="2">
        <v>0.01</v>
      </c>
      <c r="C52" s="2">
        <v>3</v>
      </c>
      <c r="E52" s="10">
        <v>871.9</v>
      </c>
      <c r="F52" s="10">
        <v>886.41</v>
      </c>
      <c r="G52" s="10">
        <v>1414315.8</v>
      </c>
      <c r="H52" s="10">
        <v>1766736.82</v>
      </c>
      <c r="J52" s="10">
        <f>E52*10</f>
        <v>8719</v>
      </c>
      <c r="K52" s="10">
        <f>F52*10</f>
        <v>8864.1</v>
      </c>
      <c r="L52" s="10">
        <f>G52*100</f>
        <v>141431580</v>
      </c>
      <c r="M52" s="10">
        <f>H52*100</f>
        <v>176673682</v>
      </c>
      <c r="O52" s="2">
        <f t="shared" si="0"/>
        <v>0.80052432483973479</v>
      </c>
      <c r="P52" s="2">
        <f t="shared" si="1"/>
        <v>0.98363059983529066</v>
      </c>
      <c r="Q52" s="2">
        <f t="shared" si="2"/>
        <v>-0.22248835994928756</v>
      </c>
      <c r="R52" s="2">
        <f t="shared" si="3"/>
        <v>-1.6504859084061033E-2</v>
      </c>
      <c r="S52" s="2">
        <f t="shared" si="4"/>
        <v>-0.20598350086522654</v>
      </c>
      <c r="U52" s="10">
        <f t="shared" si="5"/>
        <v>17583.099999999999</v>
      </c>
      <c r="V52" s="10">
        <f t="shared" si="6"/>
        <v>318105262</v>
      </c>
      <c r="W52" s="2">
        <f t="shared" si="7"/>
        <v>14.143027168041275</v>
      </c>
      <c r="Y52" s="2">
        <f t="shared" si="8"/>
        <v>-1.4564314868225911E-2</v>
      </c>
      <c r="Z52" s="2">
        <f t="shared" si="20"/>
        <v>-9.845629997985909E-3</v>
      </c>
      <c r="AA52">
        <f>Z52-Z$52</f>
        <v>0</v>
      </c>
      <c r="AB52" s="2">
        <f>_xlfn.STDEV.S(Y50:Y52)</f>
        <v>4.2231728804115153E-3</v>
      </c>
    </row>
    <row r="53" spans="1:28" x14ac:dyDescent="0.2">
      <c r="A53" s="11" t="s">
        <v>17</v>
      </c>
      <c r="B53" s="2">
        <v>0.01</v>
      </c>
      <c r="C53" s="2">
        <v>1</v>
      </c>
      <c r="E53" s="10">
        <v>1299.81</v>
      </c>
      <c r="F53" s="10">
        <v>1478.72</v>
      </c>
      <c r="G53" s="10">
        <v>1291875</v>
      </c>
      <c r="H53" s="10">
        <v>1535000</v>
      </c>
      <c r="J53" s="10">
        <v>12998.099999999999</v>
      </c>
      <c r="K53" s="10">
        <v>14787.2</v>
      </c>
      <c r="L53" s="10">
        <v>129187500</v>
      </c>
      <c r="M53" s="10">
        <v>153500000</v>
      </c>
      <c r="O53" s="2">
        <f t="shared" si="0"/>
        <v>0.84161237785016285</v>
      </c>
      <c r="P53" s="2">
        <f t="shared" si="1"/>
        <v>0.87901022505951076</v>
      </c>
      <c r="Q53" s="2">
        <f t="shared" si="2"/>
        <v>-0.17243572958526485</v>
      </c>
      <c r="R53" s="2">
        <f t="shared" si="3"/>
        <v>-0.12895874875994165</v>
      </c>
      <c r="S53" s="2">
        <f t="shared" si="4"/>
        <v>-4.3476980825323197E-2</v>
      </c>
      <c r="U53" s="10">
        <f t="shared" si="5"/>
        <v>27785.3</v>
      </c>
      <c r="V53" s="10">
        <f t="shared" si="6"/>
        <v>282687500</v>
      </c>
      <c r="W53" s="2">
        <f t="shared" si="7"/>
        <v>13.31259865314542</v>
      </c>
      <c r="Y53" s="2">
        <f t="shared" si="8"/>
        <v>-3.2658522921105806E-3</v>
      </c>
    </row>
    <row r="54" spans="1:28" x14ac:dyDescent="0.2">
      <c r="A54" s="11" t="s">
        <v>17</v>
      </c>
      <c r="B54" s="2">
        <v>0.01</v>
      </c>
      <c r="C54" s="2">
        <v>2</v>
      </c>
      <c r="E54" s="10">
        <v>1652.87</v>
      </c>
      <c r="F54" s="10">
        <v>1664.98</v>
      </c>
      <c r="G54" s="10">
        <v>1190205.81</v>
      </c>
      <c r="H54" s="10">
        <v>1201885.99</v>
      </c>
      <c r="J54" s="10">
        <f>E54*10</f>
        <v>16528.699999999997</v>
      </c>
      <c r="K54" s="10">
        <f>F54*10</f>
        <v>16649.8</v>
      </c>
      <c r="L54" s="10">
        <f>G54*100</f>
        <v>119020581</v>
      </c>
      <c r="M54" s="10">
        <f>H54*100</f>
        <v>120188599</v>
      </c>
      <c r="O54" s="2">
        <f t="shared" si="0"/>
        <v>0.99028179037181385</v>
      </c>
      <c r="P54" s="2">
        <f t="shared" si="1"/>
        <v>0.99272663935903116</v>
      </c>
      <c r="Q54" s="2">
        <f t="shared" si="2"/>
        <v>-9.7657396156469161E-3</v>
      </c>
      <c r="R54" s="2">
        <f t="shared" si="3"/>
        <v>-7.2999404901170333E-3</v>
      </c>
      <c r="S54" s="2">
        <f t="shared" si="4"/>
        <v>-2.4657991255298828E-3</v>
      </c>
      <c r="U54" s="10">
        <f t="shared" si="5"/>
        <v>33178.5</v>
      </c>
      <c r="V54" s="10">
        <f t="shared" si="6"/>
        <v>239209180</v>
      </c>
      <c r="W54" s="2">
        <f t="shared" si="7"/>
        <v>12.8157364721425</v>
      </c>
      <c r="Y54" s="2">
        <f t="shared" si="8"/>
        <v>-1.9240401290162117E-4</v>
      </c>
    </row>
    <row r="55" spans="1:28" x14ac:dyDescent="0.2">
      <c r="A55" s="11" t="s">
        <v>17</v>
      </c>
      <c r="B55" s="2">
        <v>0.01</v>
      </c>
      <c r="C55" s="2">
        <v>3</v>
      </c>
      <c r="E55" s="10">
        <v>822.97</v>
      </c>
      <c r="F55" s="10">
        <v>976</v>
      </c>
      <c r="G55" s="10">
        <v>1334131.1000000001</v>
      </c>
      <c r="H55" s="10">
        <v>1678367.31</v>
      </c>
      <c r="J55" s="10">
        <f>E55*10</f>
        <v>8229.7000000000007</v>
      </c>
      <c r="K55" s="10">
        <f>F55*10</f>
        <v>9760</v>
      </c>
      <c r="L55" s="10">
        <f>G55*100</f>
        <v>133413110.00000001</v>
      </c>
      <c r="M55" s="10">
        <f>H55*100</f>
        <v>167836731</v>
      </c>
      <c r="O55" s="2">
        <f t="shared" si="0"/>
        <v>0.79489816802973845</v>
      </c>
      <c r="P55" s="2">
        <f t="shared" si="1"/>
        <v>0.84320696721311483</v>
      </c>
      <c r="Q55" s="2">
        <f t="shared" si="2"/>
        <v>-0.22954126306072839</v>
      </c>
      <c r="R55" s="2">
        <f t="shared" si="3"/>
        <v>-0.17054283840527332</v>
      </c>
      <c r="S55" s="2">
        <f t="shared" si="4"/>
        <v>-5.8998424655455073E-2</v>
      </c>
      <c r="U55" s="10">
        <f t="shared" si="5"/>
        <v>17989.7</v>
      </c>
      <c r="V55" s="10">
        <f t="shared" si="6"/>
        <v>301249841</v>
      </c>
      <c r="W55" s="2">
        <f t="shared" si="7"/>
        <v>14.031501731330472</v>
      </c>
      <c r="Y55" s="2">
        <f t="shared" si="8"/>
        <v>-4.2047120675415273E-3</v>
      </c>
      <c r="Z55" s="2">
        <f t="shared" ref="Z55" si="33">AVERAGE(Y53:Y55)</f>
        <v>-2.5543227908512429E-3</v>
      </c>
      <c r="AA55">
        <f t="shared" ref="AA55" si="34">Z55-Z$52</f>
        <v>7.2913072071346657E-3</v>
      </c>
      <c r="AB55" s="2">
        <f>_xlfn.STDEV.S(Y53:Y55)</f>
        <v>2.0986566309674952E-3</v>
      </c>
    </row>
    <row r="56" spans="1:28" x14ac:dyDescent="0.2">
      <c r="A56" s="11" t="s">
        <v>20</v>
      </c>
      <c r="B56" s="2">
        <v>0.01</v>
      </c>
      <c r="C56" s="2">
        <v>1</v>
      </c>
      <c r="E56" s="10">
        <v>1309.03</v>
      </c>
      <c r="F56" s="10">
        <v>1511.67</v>
      </c>
      <c r="G56" s="10">
        <v>1566031.86</v>
      </c>
      <c r="H56" s="10">
        <v>1986220.7</v>
      </c>
      <c r="J56" s="10">
        <v>13090.3</v>
      </c>
      <c r="K56" s="10">
        <v>15116.7</v>
      </c>
      <c r="L56" s="10">
        <v>156603186</v>
      </c>
      <c r="M56" s="10">
        <v>198622070</v>
      </c>
      <c r="O56" s="2">
        <f t="shared" si="0"/>
        <v>0.78844806118474142</v>
      </c>
      <c r="P56" s="2">
        <f t="shared" si="1"/>
        <v>0.86594957894249402</v>
      </c>
      <c r="Q56" s="2">
        <f t="shared" si="2"/>
        <v>-0.23768874515475624</v>
      </c>
      <c r="R56" s="2">
        <f t="shared" si="3"/>
        <v>-0.14392859504486796</v>
      </c>
      <c r="S56" s="2">
        <f t="shared" si="4"/>
        <v>-9.3760150109888279E-2</v>
      </c>
      <c r="U56" s="10">
        <f t="shared" si="5"/>
        <v>28207</v>
      </c>
      <c r="V56" s="10">
        <f t="shared" si="6"/>
        <v>355225256</v>
      </c>
      <c r="W56" s="2">
        <f t="shared" si="7"/>
        <v>13.620393304432298</v>
      </c>
      <c r="Y56" s="2">
        <f t="shared" si="8"/>
        <v>-6.883806364048034E-3</v>
      </c>
    </row>
    <row r="57" spans="1:28" x14ac:dyDescent="0.2">
      <c r="A57" s="11" t="s">
        <v>20</v>
      </c>
      <c r="B57" s="2">
        <v>0.01</v>
      </c>
      <c r="C57" s="2">
        <v>2</v>
      </c>
      <c r="E57" s="10">
        <v>1497.27</v>
      </c>
      <c r="F57" s="10">
        <v>1638.21</v>
      </c>
      <c r="G57" s="10">
        <v>1666814.09</v>
      </c>
      <c r="H57" s="10">
        <v>1693315.8</v>
      </c>
      <c r="J57" s="10">
        <f>E57*10</f>
        <v>14972.7</v>
      </c>
      <c r="K57" s="10">
        <f>F57*10</f>
        <v>16382.1</v>
      </c>
      <c r="L57" s="10">
        <f>G57*100</f>
        <v>166681409</v>
      </c>
      <c r="M57" s="10">
        <f>H57*100</f>
        <v>169331580</v>
      </c>
      <c r="O57" s="2">
        <f t="shared" si="0"/>
        <v>0.98434922180493445</v>
      </c>
      <c r="P57" s="2">
        <f t="shared" si="1"/>
        <v>0.91396707381837494</v>
      </c>
      <c r="Q57" s="2">
        <f t="shared" si="2"/>
        <v>-1.5774544683799404E-2</v>
      </c>
      <c r="R57" s="2">
        <f t="shared" si="3"/>
        <v>-8.9960732445612979E-2</v>
      </c>
      <c r="S57" s="2">
        <f t="shared" si="4"/>
        <v>7.4186187761813571E-2</v>
      </c>
      <c r="U57" s="10">
        <f t="shared" si="5"/>
        <v>31354.800000000003</v>
      </c>
      <c r="V57" s="10">
        <f t="shared" si="6"/>
        <v>336012989</v>
      </c>
      <c r="W57" s="2">
        <f t="shared" si="7"/>
        <v>13.387543065577104</v>
      </c>
      <c r="Y57" s="2">
        <f t="shared" si="8"/>
        <v>5.5414341076941726E-3</v>
      </c>
    </row>
    <row r="58" spans="1:28" x14ac:dyDescent="0.2">
      <c r="A58" s="11" t="s">
        <v>20</v>
      </c>
      <c r="B58" s="2">
        <v>0.01</v>
      </c>
      <c r="C58" s="2">
        <v>3</v>
      </c>
      <c r="E58" s="10">
        <v>916.69</v>
      </c>
      <c r="F58" s="10">
        <v>944.48</v>
      </c>
      <c r="G58" s="10">
        <v>1549685.42</v>
      </c>
      <c r="H58" s="10">
        <v>1793941.28</v>
      </c>
      <c r="J58" s="10">
        <f>E58*10</f>
        <v>9166.9000000000015</v>
      </c>
      <c r="K58" s="10">
        <f>F58*10</f>
        <v>9444.7999999999993</v>
      </c>
      <c r="L58" s="10">
        <f>G58*100</f>
        <v>154968542</v>
      </c>
      <c r="M58" s="10">
        <f>H58*100</f>
        <v>179394128</v>
      </c>
      <c r="O58" s="2">
        <f t="shared" ref="O58:O115" si="35">L58/M58</f>
        <v>0.86384400497211367</v>
      </c>
      <c r="P58" s="2">
        <f t="shared" ref="P58:P115" si="36">J58/K58</f>
        <v>0.97057640182957838</v>
      </c>
      <c r="Q58" s="2">
        <f t="shared" ref="Q58:Q115" si="37">LN(O58)</f>
        <v>-0.14636307627995321</v>
      </c>
      <c r="R58" s="2">
        <f t="shared" ref="R58:R115" si="38">LN(P58)</f>
        <v>-2.986515527837864E-2</v>
      </c>
      <c r="S58" s="2">
        <f t="shared" ref="S58:S115" si="39">Q58-R58</f>
        <v>-0.11649792100157456</v>
      </c>
      <c r="U58" s="10">
        <f t="shared" ref="U58:U115" si="40">J58+K58</f>
        <v>18611.7</v>
      </c>
      <c r="V58" s="10">
        <f t="shared" ref="V58:V115" si="41">L58+M58</f>
        <v>334362670</v>
      </c>
      <c r="W58" s="2">
        <f t="shared" ref="W58:W115" si="42">LN(V58/U58)/LN(2)</f>
        <v>14.132916328178883</v>
      </c>
      <c r="Y58" s="2">
        <f t="shared" ref="Y58:Y115" si="43">S58/W58</f>
        <v>-8.2430206403539975E-3</v>
      </c>
      <c r="Z58" s="2">
        <f t="shared" si="16"/>
        <v>-3.1951309655692864E-3</v>
      </c>
      <c r="AA58">
        <f t="shared" ref="AA58" si="44">Z58-Z$52</f>
        <v>6.6504990324166222E-3</v>
      </c>
      <c r="AB58" s="2">
        <f>_xlfn.STDEV.S(Y56:Y58)</f>
        <v>7.5965480859238746E-3</v>
      </c>
    </row>
    <row r="59" spans="1:28" x14ac:dyDescent="0.2">
      <c r="A59" s="11" t="s">
        <v>18</v>
      </c>
      <c r="B59" s="2">
        <v>0.01</v>
      </c>
      <c r="C59" s="2">
        <v>1</v>
      </c>
      <c r="E59" s="10">
        <v>1318.21</v>
      </c>
      <c r="F59" s="10">
        <v>1489.88</v>
      </c>
      <c r="G59" s="10">
        <v>1614000</v>
      </c>
      <c r="H59" s="10">
        <v>1918461.55</v>
      </c>
      <c r="J59" s="10">
        <v>13182.1</v>
      </c>
      <c r="K59" s="10">
        <v>14898.800000000001</v>
      </c>
      <c r="L59" s="10">
        <v>161400000</v>
      </c>
      <c r="M59" s="10">
        <v>191846155</v>
      </c>
      <c r="O59" s="2">
        <f t="shared" si="35"/>
        <v>0.84129911282298042</v>
      </c>
      <c r="P59" s="2">
        <f t="shared" si="36"/>
        <v>0.88477595511047868</v>
      </c>
      <c r="Q59" s="2">
        <f t="shared" si="37"/>
        <v>-0.1728080189570313</v>
      </c>
      <c r="R59" s="2">
        <f t="shared" si="38"/>
        <v>-0.12242082409137602</v>
      </c>
      <c r="S59" s="2">
        <f t="shared" si="39"/>
        <v>-5.038719486565528E-2</v>
      </c>
      <c r="U59" s="10">
        <f t="shared" si="40"/>
        <v>28080.9</v>
      </c>
      <c r="V59" s="10">
        <f t="shared" si="41"/>
        <v>353246155</v>
      </c>
      <c r="W59" s="2">
        <f t="shared" si="42"/>
        <v>13.618797061676164</v>
      </c>
      <c r="Y59" s="2">
        <f t="shared" si="43"/>
        <v>-3.6998271313878998E-3</v>
      </c>
    </row>
    <row r="60" spans="1:28" x14ac:dyDescent="0.2">
      <c r="A60" s="11" t="s">
        <v>18</v>
      </c>
      <c r="B60" s="2">
        <v>0.01</v>
      </c>
      <c r="C60" s="2">
        <v>2</v>
      </c>
      <c r="E60" s="10">
        <v>1658.92</v>
      </c>
      <c r="F60" s="10">
        <v>1566.33</v>
      </c>
      <c r="G60" s="10">
        <v>1599224</v>
      </c>
      <c r="H60" s="10">
        <v>1694640.01</v>
      </c>
      <c r="J60" s="10">
        <f>E60*10</f>
        <v>16589.2</v>
      </c>
      <c r="K60" s="10">
        <f>F60*10</f>
        <v>15663.3</v>
      </c>
      <c r="L60" s="10">
        <f>G60*100</f>
        <v>159922400</v>
      </c>
      <c r="M60" s="10">
        <f>H60*100</f>
        <v>169464001</v>
      </c>
      <c r="O60" s="2">
        <f t="shared" si="35"/>
        <v>0.94369541056687312</v>
      </c>
      <c r="P60" s="2">
        <f t="shared" si="36"/>
        <v>1.0591127029425473</v>
      </c>
      <c r="Q60" s="2">
        <f t="shared" si="37"/>
        <v>-5.7951823199828688E-2</v>
      </c>
      <c r="R60" s="2">
        <f t="shared" si="38"/>
        <v>5.7431484887284258E-2</v>
      </c>
      <c r="S60" s="2">
        <f t="shared" si="39"/>
        <v>-0.11538330808711295</v>
      </c>
      <c r="U60" s="10">
        <f t="shared" si="40"/>
        <v>32252.5</v>
      </c>
      <c r="V60" s="10">
        <f t="shared" si="41"/>
        <v>329386401</v>
      </c>
      <c r="W60" s="2">
        <f t="shared" si="42"/>
        <v>13.318082379915193</v>
      </c>
      <c r="Y60" s="2">
        <f t="shared" si="43"/>
        <v>-8.66365778463128E-3</v>
      </c>
    </row>
    <row r="61" spans="1:28" x14ac:dyDescent="0.2">
      <c r="A61" s="11" t="s">
        <v>18</v>
      </c>
      <c r="B61" s="2">
        <v>0.01</v>
      </c>
      <c r="C61" s="2">
        <v>3</v>
      </c>
      <c r="E61" s="10">
        <v>944.09</v>
      </c>
      <c r="F61" s="10">
        <v>904.65</v>
      </c>
      <c r="G61" s="10">
        <v>1736746.34</v>
      </c>
      <c r="H61" s="10">
        <v>1737202.03</v>
      </c>
      <c r="J61" s="10">
        <f>E61*10</f>
        <v>9440.9</v>
      </c>
      <c r="K61" s="10">
        <f>F61*10</f>
        <v>9046.5</v>
      </c>
      <c r="L61" s="10">
        <f>G61*100</f>
        <v>173674634</v>
      </c>
      <c r="M61" s="10">
        <f>H61*100</f>
        <v>173720203</v>
      </c>
      <c r="O61" s="2">
        <f t="shared" si="35"/>
        <v>0.99973768738918645</v>
      </c>
      <c r="P61" s="2">
        <f t="shared" si="36"/>
        <v>1.0435969712043331</v>
      </c>
      <c r="Q61" s="2">
        <f t="shared" si="37"/>
        <v>-2.6234702078402675E-4</v>
      </c>
      <c r="R61" s="2">
        <f t="shared" si="38"/>
        <v>4.2673372018974039E-2</v>
      </c>
      <c r="S61" s="2">
        <f t="shared" si="39"/>
        <v>-4.2935719039758062E-2</v>
      </c>
      <c r="U61" s="10">
        <f t="shared" si="40"/>
        <v>18487.400000000001</v>
      </c>
      <c r="V61" s="10">
        <f t="shared" si="41"/>
        <v>347394837</v>
      </c>
      <c r="W61" s="2">
        <f t="shared" si="42"/>
        <v>14.19774634866997</v>
      </c>
      <c r="Y61" s="2">
        <f t="shared" si="43"/>
        <v>-3.0241221377912725E-3</v>
      </c>
      <c r="Z61" s="2">
        <f t="shared" si="18"/>
        <v>-5.1292023512701504E-3</v>
      </c>
      <c r="AA61">
        <f t="shared" ref="AA61" si="45">Z61-Z$52</f>
        <v>4.7164276467157587E-3</v>
      </c>
      <c r="AB61" s="2">
        <f>_xlfn.STDEV.S(Y59:Y61)</f>
        <v>3.0795171240642358E-3</v>
      </c>
    </row>
    <row r="62" spans="1:28" x14ac:dyDescent="0.2">
      <c r="A62" s="11" t="s">
        <v>19</v>
      </c>
      <c r="B62" s="2">
        <v>0.01</v>
      </c>
      <c r="C62" s="2">
        <v>1</v>
      </c>
      <c r="E62" s="10">
        <v>1387.34</v>
      </c>
      <c r="F62" s="10">
        <v>1410.93</v>
      </c>
      <c r="G62" s="10">
        <v>1480763.31</v>
      </c>
      <c r="H62" s="10">
        <v>2098217.29</v>
      </c>
      <c r="J62" s="10">
        <v>13873.4</v>
      </c>
      <c r="K62" s="10">
        <v>14109.300000000001</v>
      </c>
      <c r="L62" s="10">
        <v>148076331</v>
      </c>
      <c r="M62" s="10">
        <v>209821729</v>
      </c>
      <c r="O62" s="2">
        <f t="shared" si="35"/>
        <v>0.70572448194819704</v>
      </c>
      <c r="P62" s="2">
        <f t="shared" si="36"/>
        <v>0.9832805312807863</v>
      </c>
      <c r="Q62" s="2">
        <f t="shared" si="37"/>
        <v>-0.34853036985512237</v>
      </c>
      <c r="R62" s="2">
        <f t="shared" si="38"/>
        <v>-1.6860816760707095E-2</v>
      </c>
      <c r="S62" s="2">
        <f t="shared" si="39"/>
        <v>-0.33166955309441526</v>
      </c>
      <c r="U62" s="10">
        <f t="shared" si="40"/>
        <v>27982.7</v>
      </c>
      <c r="V62" s="10">
        <f t="shared" si="41"/>
        <v>357898060</v>
      </c>
      <c r="W62" s="2">
        <f t="shared" si="42"/>
        <v>13.64272593089358</v>
      </c>
      <c r="Y62" s="2">
        <f t="shared" si="43"/>
        <v>-2.4311091109978148E-2</v>
      </c>
    </row>
    <row r="63" spans="1:28" x14ac:dyDescent="0.2">
      <c r="A63" s="11" t="s">
        <v>19</v>
      </c>
      <c r="B63" s="2">
        <v>0.01</v>
      </c>
      <c r="C63" s="2">
        <v>2</v>
      </c>
      <c r="E63" s="10">
        <v>1477.8</v>
      </c>
      <c r="F63" s="10">
        <v>1552.18</v>
      </c>
      <c r="G63" s="10">
        <v>1472320.56</v>
      </c>
      <c r="H63" s="10">
        <v>1896348.88</v>
      </c>
      <c r="J63" s="10">
        <f>E63*10</f>
        <v>14778</v>
      </c>
      <c r="K63" s="10">
        <f>F63*10</f>
        <v>15521.800000000001</v>
      </c>
      <c r="L63" s="10">
        <f>G63*100</f>
        <v>147232056</v>
      </c>
      <c r="M63" s="10">
        <f>H63*100</f>
        <v>189634888</v>
      </c>
      <c r="O63" s="2">
        <f t="shared" si="35"/>
        <v>0.77639751605200413</v>
      </c>
      <c r="P63" s="2">
        <f t="shared" si="36"/>
        <v>0.95208029996521015</v>
      </c>
      <c r="Q63" s="2">
        <f t="shared" si="37"/>
        <v>-0.25309062700718055</v>
      </c>
      <c r="R63" s="2">
        <f t="shared" si="38"/>
        <v>-4.9105899044971715E-2</v>
      </c>
      <c r="S63" s="2">
        <f t="shared" si="39"/>
        <v>-0.20398472796220884</v>
      </c>
      <c r="U63" s="10">
        <f t="shared" si="40"/>
        <v>30299.800000000003</v>
      </c>
      <c r="V63" s="10">
        <f t="shared" si="41"/>
        <v>336866944</v>
      </c>
      <c r="W63" s="2">
        <f t="shared" si="42"/>
        <v>13.440582975588727</v>
      </c>
      <c r="Y63" s="2">
        <f t="shared" si="43"/>
        <v>-1.5176776805938647E-2</v>
      </c>
    </row>
    <row r="64" spans="1:28" x14ac:dyDescent="0.2">
      <c r="A64" s="11" t="s">
        <v>19</v>
      </c>
      <c r="B64" s="2">
        <v>0.01</v>
      </c>
      <c r="C64" s="2">
        <v>3</v>
      </c>
      <c r="E64" s="10">
        <v>932.02</v>
      </c>
      <c r="F64" s="10">
        <v>949.71</v>
      </c>
      <c r="G64" s="10">
        <v>1471044.68</v>
      </c>
      <c r="H64" s="10">
        <v>1797097.29</v>
      </c>
      <c r="J64" s="10">
        <f>E64*10</f>
        <v>9320.2000000000007</v>
      </c>
      <c r="K64" s="10">
        <f>F64*10</f>
        <v>9497.1</v>
      </c>
      <c r="L64" s="10">
        <f>G64*100</f>
        <v>147104468</v>
      </c>
      <c r="M64" s="10">
        <f>H64*100</f>
        <v>179709729</v>
      </c>
      <c r="O64" s="2">
        <f t="shared" si="35"/>
        <v>0.81856707935940409</v>
      </c>
      <c r="P64" s="2">
        <f t="shared" si="36"/>
        <v>0.98137326131134772</v>
      </c>
      <c r="Q64" s="2">
        <f t="shared" si="37"/>
        <v>-0.20019993151628293</v>
      </c>
      <c r="R64" s="2">
        <f t="shared" si="38"/>
        <v>-1.8802401151596669E-2</v>
      </c>
      <c r="S64" s="2">
        <f t="shared" si="39"/>
        <v>-0.18139753036468625</v>
      </c>
      <c r="U64" s="10">
        <f t="shared" si="40"/>
        <v>18817.300000000003</v>
      </c>
      <c r="V64" s="10">
        <f t="shared" si="41"/>
        <v>326814197</v>
      </c>
      <c r="W64" s="2">
        <f t="shared" si="42"/>
        <v>14.084123398070886</v>
      </c>
      <c r="Y64" s="2">
        <f t="shared" si="43"/>
        <v>-1.2879575479261451E-2</v>
      </c>
      <c r="Z64" s="2">
        <f t="shared" si="20"/>
        <v>-1.7455814465059418E-2</v>
      </c>
      <c r="AA64">
        <f t="shared" ref="AA64" si="46">Z64-Z$52</f>
        <v>-7.6101844670735091E-3</v>
      </c>
      <c r="AB64" s="2">
        <f>_xlfn.STDEV.S(Y62:Y64)</f>
        <v>6.0469328500156226E-3</v>
      </c>
    </row>
    <row r="65" spans="1:28" x14ac:dyDescent="0.2">
      <c r="A65" s="11" t="s">
        <v>21</v>
      </c>
      <c r="B65" s="2">
        <v>0.01</v>
      </c>
      <c r="C65" s="2">
        <v>1</v>
      </c>
      <c r="E65" s="10">
        <v>1392.33</v>
      </c>
      <c r="F65" s="10">
        <v>1107.3499999999999</v>
      </c>
      <c r="G65" s="10">
        <v>1817250.85</v>
      </c>
      <c r="H65" s="10">
        <v>1861578</v>
      </c>
      <c r="J65" s="10">
        <v>13923.3</v>
      </c>
      <c r="K65" s="10">
        <v>11073.5</v>
      </c>
      <c r="L65" s="10">
        <v>181725085</v>
      </c>
      <c r="M65" s="10">
        <v>186157800</v>
      </c>
      <c r="O65" s="2">
        <f t="shared" si="35"/>
        <v>0.97618840037860355</v>
      </c>
      <c r="P65" s="2">
        <f t="shared" si="36"/>
        <v>1.257353140380187</v>
      </c>
      <c r="Q65" s="2">
        <f t="shared" si="37"/>
        <v>-2.4099678022751893E-2</v>
      </c>
      <c r="R65" s="2">
        <f t="shared" si="38"/>
        <v>0.22900882919762119</v>
      </c>
      <c r="S65" s="2">
        <f t="shared" si="39"/>
        <v>-0.25310850722037309</v>
      </c>
      <c r="U65" s="10">
        <f t="shared" si="40"/>
        <v>24996.799999999999</v>
      </c>
      <c r="V65" s="10">
        <f t="shared" si="41"/>
        <v>367882885</v>
      </c>
      <c r="W65" s="2">
        <f t="shared" si="42"/>
        <v>13.845215520878238</v>
      </c>
      <c r="Y65" s="2">
        <f t="shared" si="43"/>
        <v>-1.8281297740630458E-2</v>
      </c>
    </row>
    <row r="66" spans="1:28" x14ac:dyDescent="0.2">
      <c r="A66" s="11" t="s">
        <v>21</v>
      </c>
      <c r="B66" s="2">
        <v>0.01</v>
      </c>
      <c r="C66" s="2">
        <v>2</v>
      </c>
      <c r="E66" s="10">
        <v>1588.12</v>
      </c>
      <c r="F66" s="10">
        <v>1624.97</v>
      </c>
      <c r="G66" s="10">
        <v>1440778.93</v>
      </c>
      <c r="H66" s="10">
        <v>1968791.99</v>
      </c>
      <c r="J66" s="10">
        <f>E66*10</f>
        <v>15881.199999999999</v>
      </c>
      <c r="K66" s="10">
        <f>F66*10</f>
        <v>16249.7</v>
      </c>
      <c r="L66" s="10">
        <f>G66*100</f>
        <v>144077893</v>
      </c>
      <c r="M66" s="10">
        <f>H66*100</f>
        <v>196879199</v>
      </c>
      <c r="O66" s="2">
        <f t="shared" si="35"/>
        <v>0.73180861021280363</v>
      </c>
      <c r="P66" s="2">
        <f t="shared" si="36"/>
        <v>0.97732265826446019</v>
      </c>
      <c r="Q66" s="2">
        <f t="shared" si="37"/>
        <v>-0.31223626066575022</v>
      </c>
      <c r="R66" s="2">
        <f t="shared" si="38"/>
        <v>-2.293842735227242E-2</v>
      </c>
      <c r="S66" s="2">
        <f t="shared" si="39"/>
        <v>-0.2892978333134778</v>
      </c>
      <c r="U66" s="10">
        <f t="shared" si="40"/>
        <v>32130.9</v>
      </c>
      <c r="V66" s="10">
        <f t="shared" si="41"/>
        <v>340957092</v>
      </c>
      <c r="W66" s="2">
        <f t="shared" si="42"/>
        <v>13.37334118131751</v>
      </c>
      <c r="Y66" s="2">
        <f t="shared" si="43"/>
        <v>-2.1632427483239972E-2</v>
      </c>
    </row>
    <row r="67" spans="1:28" x14ac:dyDescent="0.2">
      <c r="A67" s="11" t="s">
        <v>21</v>
      </c>
      <c r="B67" s="2">
        <v>0.01</v>
      </c>
      <c r="C67" s="2">
        <v>3</v>
      </c>
      <c r="E67" s="10">
        <v>853.22</v>
      </c>
      <c r="F67" s="10">
        <v>916.91</v>
      </c>
      <c r="G67" s="10">
        <v>1426255.62</v>
      </c>
      <c r="H67" s="10">
        <v>2193420.17</v>
      </c>
      <c r="J67" s="10">
        <f>E67*10</f>
        <v>8532.2000000000007</v>
      </c>
      <c r="K67" s="10">
        <f>F67*10</f>
        <v>9169.1</v>
      </c>
      <c r="L67" s="10">
        <f>G67*100</f>
        <v>142625562</v>
      </c>
      <c r="M67" s="10">
        <f>H67*100</f>
        <v>219342017</v>
      </c>
      <c r="O67" s="2">
        <f t="shared" si="35"/>
        <v>0.65024277587453749</v>
      </c>
      <c r="P67" s="2">
        <f t="shared" si="36"/>
        <v>0.93053843888713184</v>
      </c>
      <c r="Q67" s="2">
        <f t="shared" si="37"/>
        <v>-0.43040948448127614</v>
      </c>
      <c r="R67" s="2">
        <f t="shared" si="38"/>
        <v>-7.199189382600045E-2</v>
      </c>
      <c r="S67" s="2">
        <f t="shared" si="39"/>
        <v>-0.35841759065527568</v>
      </c>
      <c r="U67" s="10">
        <f t="shared" si="40"/>
        <v>17701.300000000003</v>
      </c>
      <c r="V67" s="10">
        <f t="shared" si="41"/>
        <v>361967579</v>
      </c>
      <c r="W67" s="2">
        <f t="shared" si="42"/>
        <v>14.319717545117827</v>
      </c>
      <c r="Y67" s="2">
        <f t="shared" si="43"/>
        <v>-2.5029655056113504E-2</v>
      </c>
      <c r="Z67" s="2">
        <f t="shared" ref="Z67" si="47">AVERAGE(Y65:Y67)</f>
        <v>-2.1647793426661312E-2</v>
      </c>
      <c r="AA67">
        <f t="shared" ref="AA67" si="48">Z67-Z$52</f>
        <v>-1.1802163428675403E-2</v>
      </c>
      <c r="AB67" s="2">
        <f>_xlfn.STDEV.S(Y65:Y67)</f>
        <v>3.374204898716334E-3</v>
      </c>
    </row>
    <row r="68" spans="1:28" x14ac:dyDescent="0.2">
      <c r="A68" s="11" t="s">
        <v>22</v>
      </c>
      <c r="B68" s="2">
        <v>0.01</v>
      </c>
      <c r="C68" s="2">
        <v>1</v>
      </c>
      <c r="E68" s="10">
        <v>1278.97</v>
      </c>
      <c r="F68" s="10">
        <v>1399.54</v>
      </c>
      <c r="G68" s="10">
        <v>1416949.1</v>
      </c>
      <c r="H68" s="10">
        <v>2658875.98</v>
      </c>
      <c r="J68" s="10">
        <v>12789.7</v>
      </c>
      <c r="K68" s="10">
        <v>13995.4</v>
      </c>
      <c r="L68" s="10">
        <v>141694910</v>
      </c>
      <c r="M68" s="10">
        <v>265887598</v>
      </c>
      <c r="O68" s="2">
        <f t="shared" si="35"/>
        <v>0.53291282130428663</v>
      </c>
      <c r="P68" s="2">
        <f t="shared" si="36"/>
        <v>0.9138502650871001</v>
      </c>
      <c r="Q68" s="2">
        <f t="shared" si="37"/>
        <v>-0.62939743047494923</v>
      </c>
      <c r="R68" s="2">
        <f t="shared" si="38"/>
        <v>-9.0088544704472293E-2</v>
      </c>
      <c r="S68" s="2">
        <f t="shared" si="39"/>
        <v>-0.53930888577047698</v>
      </c>
      <c r="U68" s="10">
        <f t="shared" si="40"/>
        <v>26785.1</v>
      </c>
      <c r="V68" s="10">
        <f t="shared" si="41"/>
        <v>407582508</v>
      </c>
      <c r="W68" s="2">
        <f t="shared" si="42"/>
        <v>13.893373834759444</v>
      </c>
      <c r="Y68" s="2">
        <f t="shared" si="43"/>
        <v>-3.8817704913488696E-2</v>
      </c>
    </row>
    <row r="69" spans="1:28" x14ac:dyDescent="0.2">
      <c r="A69" s="11" t="s">
        <v>22</v>
      </c>
      <c r="B69" s="2">
        <v>0.01</v>
      </c>
      <c r="C69" s="2">
        <v>2</v>
      </c>
      <c r="E69" s="10">
        <v>1499.81</v>
      </c>
      <c r="F69" s="10">
        <v>1496.76</v>
      </c>
      <c r="G69" s="10">
        <v>1522222.17</v>
      </c>
      <c r="H69" s="10">
        <v>1995678.96</v>
      </c>
      <c r="J69" s="10">
        <f>E69*10</f>
        <v>14998.099999999999</v>
      </c>
      <c r="K69" s="10">
        <f>F69*10</f>
        <v>14967.6</v>
      </c>
      <c r="L69" s="10">
        <f>G69*100</f>
        <v>152222217</v>
      </c>
      <c r="M69" s="10">
        <f>H69*100</f>
        <v>199567896</v>
      </c>
      <c r="O69" s="2">
        <f t="shared" si="35"/>
        <v>0.76275904116361481</v>
      </c>
      <c r="P69" s="2">
        <f t="shared" si="36"/>
        <v>1.0020377348405889</v>
      </c>
      <c r="Q69" s="2">
        <f t="shared" si="37"/>
        <v>-0.27081310207820486</v>
      </c>
      <c r="R69" s="2">
        <f t="shared" si="38"/>
        <v>2.0356614751168753E-3</v>
      </c>
      <c r="S69" s="2">
        <f t="shared" si="39"/>
        <v>-0.27284876355332172</v>
      </c>
      <c r="U69" s="10">
        <f t="shared" si="40"/>
        <v>29965.699999999997</v>
      </c>
      <c r="V69" s="10">
        <f t="shared" si="41"/>
        <v>351790113</v>
      </c>
      <c r="W69" s="2">
        <f t="shared" si="42"/>
        <v>13.519115240517424</v>
      </c>
      <c r="Y69" s="2">
        <f t="shared" si="43"/>
        <v>-2.0182442319566975E-2</v>
      </c>
    </row>
    <row r="70" spans="1:28" x14ac:dyDescent="0.2">
      <c r="A70" s="11" t="s">
        <v>22</v>
      </c>
      <c r="B70" s="2">
        <v>0.01</v>
      </c>
      <c r="C70" s="2">
        <v>3</v>
      </c>
      <c r="E70" s="10">
        <v>855.77</v>
      </c>
      <c r="F70" s="10">
        <v>917.76</v>
      </c>
      <c r="G70" s="10">
        <v>1626526.49</v>
      </c>
      <c r="H70" s="10">
        <v>2256953.86</v>
      </c>
      <c r="J70" s="10">
        <f>E70*10</f>
        <v>8557.7000000000007</v>
      </c>
      <c r="K70" s="10">
        <f>F70*10</f>
        <v>9177.6</v>
      </c>
      <c r="L70" s="10">
        <f>G70*100</f>
        <v>162652649</v>
      </c>
      <c r="M70" s="10">
        <f>H70*100</f>
        <v>225695386</v>
      </c>
      <c r="O70" s="2">
        <f t="shared" si="35"/>
        <v>0.72067334597615562</v>
      </c>
      <c r="P70" s="2">
        <f t="shared" si="36"/>
        <v>0.9324551080892608</v>
      </c>
      <c r="Q70" s="2">
        <f t="shared" si="37"/>
        <v>-0.32756930125700928</v>
      </c>
      <c r="R70" s="2">
        <f t="shared" si="38"/>
        <v>-6.9934270082241443E-2</v>
      </c>
      <c r="S70" s="2">
        <f t="shared" si="39"/>
        <v>-0.25763503117476783</v>
      </c>
      <c r="U70" s="10">
        <f t="shared" si="40"/>
        <v>17735.300000000003</v>
      </c>
      <c r="V70" s="10">
        <f t="shared" si="41"/>
        <v>388348035</v>
      </c>
      <c r="W70" s="2">
        <f t="shared" si="42"/>
        <v>14.418438811374596</v>
      </c>
      <c r="Y70" s="2">
        <f t="shared" si="43"/>
        <v>-1.786844155218258E-2</v>
      </c>
      <c r="Z70" s="2">
        <f t="shared" si="16"/>
        <v>-2.5622862928412749E-2</v>
      </c>
      <c r="AA70">
        <f t="shared" ref="AA70" si="49">Z70-Z$52</f>
        <v>-1.5777232930426842E-2</v>
      </c>
      <c r="AB70" s="2">
        <f>_xlfn.STDEV.S(Y68:Y70)</f>
        <v>1.1485492638376733E-2</v>
      </c>
    </row>
    <row r="71" spans="1:28" x14ac:dyDescent="0.2">
      <c r="A71" s="11" t="s">
        <v>23</v>
      </c>
      <c r="B71" s="2">
        <v>0.01</v>
      </c>
      <c r="C71" s="2">
        <v>1</v>
      </c>
      <c r="E71" s="10">
        <v>1446.04</v>
      </c>
      <c r="F71" s="10">
        <v>1671.97</v>
      </c>
      <c r="G71" s="10">
        <v>1580553.1</v>
      </c>
      <c r="H71" s="10">
        <v>2520071.29</v>
      </c>
      <c r="J71" s="10">
        <v>14460.4</v>
      </c>
      <c r="K71" s="10">
        <v>16719.7</v>
      </c>
      <c r="L71" s="10">
        <v>158055310</v>
      </c>
      <c r="M71" s="10">
        <v>252007129</v>
      </c>
      <c r="O71" s="2">
        <f t="shared" si="35"/>
        <v>0.62718586822200573</v>
      </c>
      <c r="P71" s="2">
        <f t="shared" si="36"/>
        <v>0.86487197736801491</v>
      </c>
      <c r="Q71" s="2">
        <f t="shared" si="37"/>
        <v>-0.46651234173356965</v>
      </c>
      <c r="R71" s="2">
        <f t="shared" si="38"/>
        <v>-0.14517378604654618</v>
      </c>
      <c r="S71" s="2">
        <f t="shared" si="39"/>
        <v>-0.32133855568702346</v>
      </c>
      <c r="U71" s="10">
        <f t="shared" si="40"/>
        <v>31180.1</v>
      </c>
      <c r="V71" s="10">
        <f t="shared" si="41"/>
        <v>410062439</v>
      </c>
      <c r="W71" s="2">
        <f t="shared" si="42"/>
        <v>13.682930425914938</v>
      </c>
      <c r="Y71" s="2">
        <f t="shared" si="43"/>
        <v>-2.3484629804038232E-2</v>
      </c>
    </row>
    <row r="72" spans="1:28" x14ac:dyDescent="0.2">
      <c r="A72" s="11" t="s">
        <v>23</v>
      </c>
      <c r="B72" s="2">
        <v>0.01</v>
      </c>
      <c r="C72" s="2">
        <v>2</v>
      </c>
      <c r="E72" s="10">
        <v>1497.09</v>
      </c>
      <c r="F72" s="10">
        <v>1551.3</v>
      </c>
      <c r="G72" s="10">
        <v>1523998.78</v>
      </c>
      <c r="H72" s="10">
        <v>2102352.29</v>
      </c>
      <c r="J72" s="10">
        <f>E72*10</f>
        <v>14970.9</v>
      </c>
      <c r="K72" s="10">
        <f>F72*10</f>
        <v>15513</v>
      </c>
      <c r="L72" s="10">
        <f>G72*100</f>
        <v>152399878</v>
      </c>
      <c r="M72" s="10">
        <f>H72*100</f>
        <v>210235229</v>
      </c>
      <c r="O72" s="2">
        <f t="shared" si="35"/>
        <v>0.72490171473592568</v>
      </c>
      <c r="P72" s="2">
        <f t="shared" si="36"/>
        <v>0.96505511506478436</v>
      </c>
      <c r="Q72" s="2">
        <f t="shared" si="37"/>
        <v>-0.32171919919882874</v>
      </c>
      <c r="R72" s="2">
        <f t="shared" si="38"/>
        <v>-3.5570065217325406E-2</v>
      </c>
      <c r="S72" s="2">
        <f t="shared" si="39"/>
        <v>-0.28614913398150332</v>
      </c>
      <c r="U72" s="10">
        <f t="shared" si="40"/>
        <v>30483.9</v>
      </c>
      <c r="V72" s="10">
        <f t="shared" si="41"/>
        <v>362635107</v>
      </c>
      <c r="W72" s="2">
        <f t="shared" si="42"/>
        <v>13.538183492045532</v>
      </c>
      <c r="Y72" s="2">
        <f t="shared" si="43"/>
        <v>-2.1136449668423579E-2</v>
      </c>
    </row>
    <row r="73" spans="1:28" x14ac:dyDescent="0.2">
      <c r="A73" s="11" t="s">
        <v>23</v>
      </c>
      <c r="B73" s="2">
        <v>0.01</v>
      </c>
      <c r="C73" s="2">
        <v>3</v>
      </c>
      <c r="E73" s="10">
        <v>852.24</v>
      </c>
      <c r="F73" s="10">
        <v>978.58</v>
      </c>
      <c r="G73" s="10">
        <v>1464165.04</v>
      </c>
      <c r="H73" s="10">
        <v>2210017.8199999998</v>
      </c>
      <c r="J73" s="10">
        <f>E73*10</f>
        <v>8522.4</v>
      </c>
      <c r="K73" s="10">
        <f>F73*10</f>
        <v>9785.8000000000011</v>
      </c>
      <c r="L73" s="10">
        <f>G73*100</f>
        <v>146416504</v>
      </c>
      <c r="M73" s="10">
        <f>H73*100</f>
        <v>221001781.99999997</v>
      </c>
      <c r="O73" s="2">
        <f t="shared" si="35"/>
        <v>0.66251277557571919</v>
      </c>
      <c r="P73" s="2">
        <f t="shared" si="36"/>
        <v>0.87089456150749034</v>
      </c>
      <c r="Q73" s="2">
        <f t="shared" si="37"/>
        <v>-0.41171543741981353</v>
      </c>
      <c r="R73" s="2">
        <f t="shared" si="38"/>
        <v>-0.13823436398374234</v>
      </c>
      <c r="S73" s="2">
        <f t="shared" si="39"/>
        <v>-0.2734810734360712</v>
      </c>
      <c r="U73" s="10">
        <f t="shared" si="40"/>
        <v>18308.2</v>
      </c>
      <c r="V73" s="10">
        <f t="shared" si="41"/>
        <v>367418286</v>
      </c>
      <c r="W73" s="2">
        <f t="shared" si="42"/>
        <v>14.292645851880971</v>
      </c>
      <c r="Y73" s="2">
        <f t="shared" si="43"/>
        <v>-1.9134390949740069E-2</v>
      </c>
      <c r="Z73" s="2">
        <f t="shared" si="18"/>
        <v>-2.1251823474067292E-2</v>
      </c>
      <c r="AA73">
        <f t="shared" ref="AA73" si="50">Z73-Z$52</f>
        <v>-1.1406193476081383E-2</v>
      </c>
      <c r="AB73" s="2">
        <f>_xlfn.STDEV.S(Y71:Y73)</f>
        <v>2.1774131116149924E-3</v>
      </c>
    </row>
    <row r="74" spans="1:28" x14ac:dyDescent="0.2">
      <c r="A74" s="11" t="s">
        <v>16</v>
      </c>
      <c r="B74" s="2">
        <v>0.02</v>
      </c>
      <c r="C74" s="2">
        <v>1</v>
      </c>
      <c r="E74" s="10">
        <v>1351.33</v>
      </c>
      <c r="F74" s="10">
        <v>1447.56</v>
      </c>
      <c r="G74" s="10">
        <v>761710.33</v>
      </c>
      <c r="H74" s="10">
        <v>927349.79</v>
      </c>
      <c r="J74" s="10">
        <v>13513.3</v>
      </c>
      <c r="K74" s="10">
        <v>14475.599999999999</v>
      </c>
      <c r="L74" s="10">
        <v>76171033</v>
      </c>
      <c r="M74" s="10">
        <v>92734979</v>
      </c>
      <c r="O74" s="2">
        <f t="shared" si="35"/>
        <v>0.82138405401482861</v>
      </c>
      <c r="P74" s="2">
        <f t="shared" si="36"/>
        <v>0.93352261736991904</v>
      </c>
      <c r="Q74" s="2">
        <f t="shared" si="37"/>
        <v>-0.19676449082704495</v>
      </c>
      <c r="R74" s="2">
        <f t="shared" si="38"/>
        <v>-6.8790087724055302E-2</v>
      </c>
      <c r="S74" s="2">
        <f t="shared" si="39"/>
        <v>-0.12797440310298963</v>
      </c>
      <c r="U74" s="10">
        <f t="shared" si="40"/>
        <v>27988.899999999998</v>
      </c>
      <c r="V74" s="10">
        <f t="shared" si="41"/>
        <v>168906012</v>
      </c>
      <c r="W74" s="2">
        <f t="shared" si="42"/>
        <v>12.559078271300843</v>
      </c>
      <c r="Y74" s="2">
        <f t="shared" si="43"/>
        <v>-1.0189792621599317E-2</v>
      </c>
    </row>
    <row r="75" spans="1:28" x14ac:dyDescent="0.2">
      <c r="A75" s="11" t="s">
        <v>16</v>
      </c>
      <c r="B75" s="2">
        <v>0.02</v>
      </c>
      <c r="C75" s="2">
        <v>2</v>
      </c>
      <c r="E75" s="10">
        <v>1594.52</v>
      </c>
      <c r="F75" s="10">
        <v>1436.37</v>
      </c>
      <c r="G75" s="10">
        <v>819408.94</v>
      </c>
      <c r="H75" s="10">
        <v>911581.42</v>
      </c>
      <c r="J75" s="10">
        <f>E75*10</f>
        <v>15945.2</v>
      </c>
      <c r="K75" s="10">
        <f>F75*10</f>
        <v>14363.699999999999</v>
      </c>
      <c r="L75" s="10">
        <f>G75*100</f>
        <v>81940894</v>
      </c>
      <c r="M75" s="10">
        <f>H75*100</f>
        <v>91158142</v>
      </c>
      <c r="O75" s="2">
        <f t="shared" si="35"/>
        <v>0.89888727657481216</v>
      </c>
      <c r="P75" s="2">
        <f t="shared" si="36"/>
        <v>1.1101039425774697</v>
      </c>
      <c r="Q75" s="2">
        <f t="shared" si="37"/>
        <v>-0.10659763994192592</v>
      </c>
      <c r="R75" s="2">
        <f t="shared" si="38"/>
        <v>0.10445365290179237</v>
      </c>
      <c r="S75" s="2">
        <f t="shared" si="39"/>
        <v>-0.21105129284371829</v>
      </c>
      <c r="U75" s="10">
        <f t="shared" si="40"/>
        <v>30308.9</v>
      </c>
      <c r="V75" s="10">
        <f t="shared" si="41"/>
        <v>173099036</v>
      </c>
      <c r="W75" s="2">
        <f t="shared" si="42"/>
        <v>12.479568576427656</v>
      </c>
      <c r="Y75" s="2">
        <f t="shared" si="43"/>
        <v>-1.6911745911021937E-2</v>
      </c>
    </row>
    <row r="76" spans="1:28" x14ac:dyDescent="0.2">
      <c r="A76" s="11" t="s">
        <v>16</v>
      </c>
      <c r="B76" s="2">
        <v>0.02</v>
      </c>
      <c r="C76" s="2">
        <v>3</v>
      </c>
      <c r="E76" s="10">
        <v>871.9</v>
      </c>
      <c r="F76" s="10">
        <v>886.41</v>
      </c>
      <c r="G76" s="10">
        <v>977485.17</v>
      </c>
      <c r="H76" s="10">
        <v>854290.59</v>
      </c>
      <c r="J76" s="10">
        <f>E76*10</f>
        <v>8719</v>
      </c>
      <c r="K76" s="10">
        <f>F76*10</f>
        <v>8864.1</v>
      </c>
      <c r="L76" s="10">
        <f>G76*100</f>
        <v>97748517</v>
      </c>
      <c r="M76" s="10">
        <f>H76*100</f>
        <v>85429059</v>
      </c>
      <c r="O76" s="2">
        <f t="shared" si="35"/>
        <v>1.1442068793008711</v>
      </c>
      <c r="P76" s="2">
        <f t="shared" si="36"/>
        <v>0.98363059983529066</v>
      </c>
      <c r="Q76" s="2">
        <f t="shared" si="37"/>
        <v>0.13471171515799912</v>
      </c>
      <c r="R76" s="2">
        <f t="shared" si="38"/>
        <v>-1.6504859084061033E-2</v>
      </c>
      <c r="S76" s="2">
        <f t="shared" si="39"/>
        <v>0.15121657424206014</v>
      </c>
      <c r="U76" s="10">
        <f t="shared" si="40"/>
        <v>17583.099999999999</v>
      </c>
      <c r="V76" s="10">
        <f t="shared" si="41"/>
        <v>183177576</v>
      </c>
      <c r="W76" s="2">
        <f t="shared" si="42"/>
        <v>13.346765835579742</v>
      </c>
      <c r="Y76" s="2">
        <f t="shared" si="43"/>
        <v>1.1329828971671006E-2</v>
      </c>
      <c r="Z76" s="2">
        <f t="shared" ref="Z76" si="51">AVERAGE(Y74:Y76)</f>
        <v>-5.2572365203167491E-3</v>
      </c>
      <c r="AA76">
        <f>Z76-Z$76</f>
        <v>0</v>
      </c>
      <c r="AB76" s="2">
        <f>_xlfn.STDEV.S(Y74:Y76)</f>
        <v>1.4752769917304112E-2</v>
      </c>
    </row>
    <row r="77" spans="1:28" x14ac:dyDescent="0.2">
      <c r="A77" s="11" t="s">
        <v>17</v>
      </c>
      <c r="B77" s="2">
        <v>0.02</v>
      </c>
      <c r="C77" s="2">
        <v>1</v>
      </c>
      <c r="E77" s="10">
        <v>1299.81</v>
      </c>
      <c r="F77" s="10">
        <v>1478.72</v>
      </c>
      <c r="G77" s="10">
        <v>712659.79</v>
      </c>
      <c r="H77" s="10">
        <v>1073072.1399999999</v>
      </c>
      <c r="J77" s="10">
        <v>12998.099999999999</v>
      </c>
      <c r="K77" s="10">
        <v>14787.2</v>
      </c>
      <c r="L77" s="10">
        <v>71265979</v>
      </c>
      <c r="M77" s="10">
        <v>107307213.99999999</v>
      </c>
      <c r="O77" s="2">
        <f t="shared" si="35"/>
        <v>0.66413036312731044</v>
      </c>
      <c r="P77" s="2">
        <f t="shared" si="36"/>
        <v>0.87901022505951076</v>
      </c>
      <c r="Q77" s="2">
        <f t="shared" si="37"/>
        <v>-0.40927681876490796</v>
      </c>
      <c r="R77" s="2">
        <f t="shared" si="38"/>
        <v>-0.12895874875994165</v>
      </c>
      <c r="S77" s="2">
        <f t="shared" si="39"/>
        <v>-0.28031807000496634</v>
      </c>
      <c r="U77" s="10">
        <f t="shared" si="40"/>
        <v>27785.3</v>
      </c>
      <c r="V77" s="10">
        <f t="shared" si="41"/>
        <v>178573193</v>
      </c>
      <c r="W77" s="2">
        <f t="shared" si="42"/>
        <v>12.649906084916591</v>
      </c>
      <c r="Y77" s="2">
        <f t="shared" si="43"/>
        <v>-2.2159695741868796E-2</v>
      </c>
    </row>
    <row r="78" spans="1:28" x14ac:dyDescent="0.2">
      <c r="A78" s="11" t="s">
        <v>17</v>
      </c>
      <c r="B78" s="2">
        <v>0.02</v>
      </c>
      <c r="C78" s="2">
        <v>2</v>
      </c>
      <c r="E78" s="10">
        <v>1652.87</v>
      </c>
      <c r="F78" s="10">
        <v>1664.98</v>
      </c>
      <c r="G78" s="10">
        <v>728706.18</v>
      </c>
      <c r="H78" s="10">
        <v>930669.43</v>
      </c>
      <c r="J78" s="10">
        <f>E78*10</f>
        <v>16528.699999999997</v>
      </c>
      <c r="K78" s="10">
        <f>F78*10</f>
        <v>16649.8</v>
      </c>
      <c r="L78" s="10">
        <f>G78*100</f>
        <v>72870618</v>
      </c>
      <c r="M78" s="10">
        <f>H78*100</f>
        <v>93066943</v>
      </c>
      <c r="O78" s="2">
        <f t="shared" si="35"/>
        <v>0.78299142156200408</v>
      </c>
      <c r="P78" s="2">
        <f t="shared" si="36"/>
        <v>0.99272663935903116</v>
      </c>
      <c r="Q78" s="2">
        <f t="shared" si="37"/>
        <v>-0.24463353891085929</v>
      </c>
      <c r="R78" s="2">
        <f t="shared" si="38"/>
        <v>-7.2999404901170333E-3</v>
      </c>
      <c r="S78" s="2">
        <f t="shared" si="39"/>
        <v>-0.23733359842074225</v>
      </c>
      <c r="U78" s="10">
        <f t="shared" si="40"/>
        <v>33178.5</v>
      </c>
      <c r="V78" s="10">
        <f t="shared" si="41"/>
        <v>165937561</v>
      </c>
      <c r="W78" s="2">
        <f t="shared" si="42"/>
        <v>12.288104202288119</v>
      </c>
      <c r="Y78" s="2">
        <f t="shared" si="43"/>
        <v>-1.9314093900387769E-2</v>
      </c>
    </row>
    <row r="79" spans="1:28" x14ac:dyDescent="0.2">
      <c r="A79" s="11" t="s">
        <v>17</v>
      </c>
      <c r="B79" s="2">
        <v>0.02</v>
      </c>
      <c r="C79" s="2">
        <v>3</v>
      </c>
      <c r="E79" s="10">
        <v>822.97</v>
      </c>
      <c r="F79" s="10">
        <v>976</v>
      </c>
      <c r="G79" s="10">
        <v>880394.59</v>
      </c>
      <c r="H79" s="10">
        <v>904069.03</v>
      </c>
      <c r="J79" s="10">
        <f>E79*10</f>
        <v>8229.7000000000007</v>
      </c>
      <c r="K79" s="10">
        <f>F79*10</f>
        <v>9760</v>
      </c>
      <c r="L79" s="10">
        <f>G79*100</f>
        <v>88039459</v>
      </c>
      <c r="M79" s="10">
        <f>H79*100</f>
        <v>90406903</v>
      </c>
      <c r="O79" s="2">
        <f t="shared" si="35"/>
        <v>0.97381345979742273</v>
      </c>
      <c r="P79" s="2">
        <f t="shared" si="36"/>
        <v>0.84320696721311483</v>
      </c>
      <c r="Q79" s="2">
        <f t="shared" si="37"/>
        <v>-2.6535513397016305E-2</v>
      </c>
      <c r="R79" s="2">
        <f t="shared" si="38"/>
        <v>-0.17054283840527332</v>
      </c>
      <c r="S79" s="2">
        <f t="shared" si="39"/>
        <v>0.14400732500825703</v>
      </c>
      <c r="U79" s="10">
        <f t="shared" si="40"/>
        <v>17989.7</v>
      </c>
      <c r="V79" s="10">
        <f t="shared" si="41"/>
        <v>178446362</v>
      </c>
      <c r="W79" s="2">
        <f t="shared" si="42"/>
        <v>13.276031740793332</v>
      </c>
      <c r="Y79" s="2">
        <f t="shared" si="43"/>
        <v>1.0847166368679653E-2</v>
      </c>
      <c r="Z79" s="2">
        <f t="shared" ref="Z79:Z133" si="52">AVERAGE(Y77:Y79)</f>
        <v>-1.0208874424525637E-2</v>
      </c>
      <c r="AA79">
        <f t="shared" ref="AA79" si="53">Z79-Z$76</f>
        <v>-4.9516379042088875E-3</v>
      </c>
      <c r="AB79" s="2">
        <f>_xlfn.STDEV.S(Y77:Y79)</f>
        <v>1.8290489410453293E-2</v>
      </c>
    </row>
    <row r="80" spans="1:28" x14ac:dyDescent="0.2">
      <c r="A80" s="11" t="s">
        <v>20</v>
      </c>
      <c r="B80" s="2">
        <v>0.02</v>
      </c>
      <c r="C80" s="2">
        <v>1</v>
      </c>
      <c r="E80" s="10">
        <v>1309.03</v>
      </c>
      <c r="F80" s="10">
        <v>1511.67</v>
      </c>
      <c r="G80" s="10">
        <v>1168041.3799999999</v>
      </c>
      <c r="H80" s="10">
        <v>1056941.28</v>
      </c>
      <c r="J80" s="10">
        <v>13090.3</v>
      </c>
      <c r="K80" s="10">
        <v>15116.7</v>
      </c>
      <c r="L80" s="10">
        <v>116804137.99999999</v>
      </c>
      <c r="M80" s="10">
        <v>105694128</v>
      </c>
      <c r="O80" s="2">
        <f t="shared" si="35"/>
        <v>1.105114732580035</v>
      </c>
      <c r="P80" s="2">
        <f t="shared" si="36"/>
        <v>0.86594957894249402</v>
      </c>
      <c r="Q80" s="2">
        <f t="shared" si="37"/>
        <v>9.9949159968886328E-2</v>
      </c>
      <c r="R80" s="2">
        <f t="shared" si="38"/>
        <v>-0.14392859504486796</v>
      </c>
      <c r="S80" s="2">
        <f t="shared" si="39"/>
        <v>0.2438777550137543</v>
      </c>
      <c r="U80" s="10">
        <f t="shared" si="40"/>
        <v>28207</v>
      </c>
      <c r="V80" s="10">
        <f t="shared" si="41"/>
        <v>222498266</v>
      </c>
      <c r="W80" s="2">
        <f t="shared" si="42"/>
        <v>12.94545323831467</v>
      </c>
      <c r="Y80" s="2">
        <f t="shared" si="43"/>
        <v>1.8838873427154259E-2</v>
      </c>
    </row>
    <row r="81" spans="1:28" x14ac:dyDescent="0.2">
      <c r="A81" s="11" t="s">
        <v>20</v>
      </c>
      <c r="B81" s="2">
        <v>0.02</v>
      </c>
      <c r="C81" s="2">
        <v>2</v>
      </c>
      <c r="E81" s="10">
        <v>1497.27</v>
      </c>
      <c r="F81" s="10">
        <v>1638.21</v>
      </c>
      <c r="G81" s="10">
        <v>1317841.31</v>
      </c>
      <c r="H81" s="10">
        <v>1323343.51</v>
      </c>
      <c r="J81" s="10">
        <f>E81*10</f>
        <v>14972.7</v>
      </c>
      <c r="K81" s="10">
        <f>F81*10</f>
        <v>16382.1</v>
      </c>
      <c r="L81" s="10">
        <f>G81*100</f>
        <v>131784131</v>
      </c>
      <c r="M81" s="10">
        <f>H81*100</f>
        <v>132334351</v>
      </c>
      <c r="O81" s="2">
        <f t="shared" si="35"/>
        <v>0.99584219822108022</v>
      </c>
      <c r="P81" s="2">
        <f t="shared" si="36"/>
        <v>0.91396707381837494</v>
      </c>
      <c r="Q81" s="2">
        <f t="shared" si="37"/>
        <v>-4.1664694707756007E-3</v>
      </c>
      <c r="R81" s="2">
        <f t="shared" si="38"/>
        <v>-8.9960732445612979E-2</v>
      </c>
      <c r="S81" s="2">
        <f t="shared" si="39"/>
        <v>8.5794262974837374E-2</v>
      </c>
      <c r="U81" s="10">
        <f t="shared" si="40"/>
        <v>31354.800000000003</v>
      </c>
      <c r="V81" s="10">
        <f t="shared" si="41"/>
        <v>264118482</v>
      </c>
      <c r="W81" s="2">
        <f t="shared" si="42"/>
        <v>13.040211321635912</v>
      </c>
      <c r="Y81" s="2">
        <f t="shared" si="43"/>
        <v>6.5792080249873104E-3</v>
      </c>
    </row>
    <row r="82" spans="1:28" x14ac:dyDescent="0.2">
      <c r="A82" s="11" t="s">
        <v>20</v>
      </c>
      <c r="B82" s="2">
        <v>0.02</v>
      </c>
      <c r="C82" s="2">
        <v>3</v>
      </c>
      <c r="E82" s="10">
        <v>916.69</v>
      </c>
      <c r="F82" s="10">
        <v>944.48</v>
      </c>
      <c r="G82" s="10">
        <v>1472047.49</v>
      </c>
      <c r="H82" s="10">
        <v>1324817.99</v>
      </c>
      <c r="J82" s="10">
        <f>E82*10</f>
        <v>9166.9000000000015</v>
      </c>
      <c r="K82" s="10">
        <f>F82*10</f>
        <v>9444.7999999999993</v>
      </c>
      <c r="L82" s="10">
        <f>G82*100</f>
        <v>147204749</v>
      </c>
      <c r="M82" s="10">
        <f>H82*100</f>
        <v>132481799</v>
      </c>
      <c r="O82" s="2">
        <f t="shared" si="35"/>
        <v>1.1111318695181669</v>
      </c>
      <c r="P82" s="2">
        <f t="shared" si="36"/>
        <v>0.97057640182957838</v>
      </c>
      <c r="Q82" s="2">
        <f t="shared" si="37"/>
        <v>0.10537919804965953</v>
      </c>
      <c r="R82" s="2">
        <f t="shared" si="38"/>
        <v>-2.986515527837864E-2</v>
      </c>
      <c r="S82" s="2">
        <f t="shared" si="39"/>
        <v>0.13524435332803816</v>
      </c>
      <c r="U82" s="10">
        <f t="shared" si="40"/>
        <v>18611.7</v>
      </c>
      <c r="V82" s="10">
        <f t="shared" si="41"/>
        <v>279686548</v>
      </c>
      <c r="W82" s="2">
        <f t="shared" si="42"/>
        <v>13.875313408413296</v>
      </c>
      <c r="Y82" s="2">
        <f t="shared" si="43"/>
        <v>9.7471206124996601E-3</v>
      </c>
      <c r="Z82" s="2">
        <f t="shared" ref="Z82:Z136" si="54">AVERAGE(Y80:Y82)</f>
        <v>1.1721734021547076E-2</v>
      </c>
      <c r="AA82">
        <f t="shared" ref="AA82" si="55">Z82-Z$76</f>
        <v>1.6978970541863824E-2</v>
      </c>
      <c r="AB82" s="2">
        <f>_xlfn.STDEV.S(Y80:Y82)</f>
        <v>6.3638960181373744E-3</v>
      </c>
    </row>
    <row r="83" spans="1:28" x14ac:dyDescent="0.2">
      <c r="A83" s="11" t="s">
        <v>18</v>
      </c>
      <c r="B83" s="2">
        <v>0.02</v>
      </c>
      <c r="C83" s="2">
        <v>1</v>
      </c>
      <c r="E83" s="10">
        <v>1318.21</v>
      </c>
      <c r="F83" s="10">
        <v>1489.88</v>
      </c>
      <c r="G83" s="10">
        <v>1215294.07</v>
      </c>
      <c r="H83" s="10">
        <v>1450588.26</v>
      </c>
      <c r="J83" s="10">
        <v>13182.1</v>
      </c>
      <c r="K83" s="10">
        <v>14898.800000000001</v>
      </c>
      <c r="L83" s="10">
        <v>121529407</v>
      </c>
      <c r="M83" s="10">
        <v>145058826</v>
      </c>
      <c r="O83" s="2">
        <f t="shared" si="35"/>
        <v>0.83779395126222789</v>
      </c>
      <c r="P83" s="2">
        <f t="shared" si="36"/>
        <v>0.88477595511047868</v>
      </c>
      <c r="Q83" s="2">
        <f t="shared" si="37"/>
        <v>-0.17698309028253212</v>
      </c>
      <c r="R83" s="2">
        <f t="shared" si="38"/>
        <v>-0.12242082409137602</v>
      </c>
      <c r="S83" s="2">
        <f t="shared" si="39"/>
        <v>-5.4562266191156103E-2</v>
      </c>
      <c r="U83" s="10">
        <f t="shared" si="40"/>
        <v>28080.9</v>
      </c>
      <c r="V83" s="10">
        <f t="shared" si="41"/>
        <v>266588233</v>
      </c>
      <c r="W83" s="2">
        <f t="shared" si="42"/>
        <v>13.2127363068027</v>
      </c>
      <c r="Y83" s="2">
        <f t="shared" si="43"/>
        <v>-4.1295205568481841E-3</v>
      </c>
    </row>
    <row r="84" spans="1:28" x14ac:dyDescent="0.2">
      <c r="A84" s="11" t="s">
        <v>18</v>
      </c>
      <c r="B84" s="2">
        <v>0.02</v>
      </c>
      <c r="C84" s="2">
        <v>2</v>
      </c>
      <c r="E84" s="10">
        <v>1658.92</v>
      </c>
      <c r="F84" s="10">
        <v>1566.33</v>
      </c>
      <c r="G84" s="10">
        <v>1425648.07</v>
      </c>
      <c r="H84" s="10">
        <v>1387448.85</v>
      </c>
      <c r="J84" s="10">
        <f>E84*10</f>
        <v>16589.2</v>
      </c>
      <c r="K84" s="10">
        <f>F84*10</f>
        <v>15663.3</v>
      </c>
      <c r="L84" s="10">
        <f>G84*100</f>
        <v>142564807</v>
      </c>
      <c r="M84" s="10">
        <f>H84*100</f>
        <v>138744885</v>
      </c>
      <c r="O84" s="2">
        <f t="shared" si="35"/>
        <v>1.0275319843322512</v>
      </c>
      <c r="P84" s="2">
        <f t="shared" si="36"/>
        <v>1.0591127029425473</v>
      </c>
      <c r="Q84" s="2">
        <f t="shared" si="37"/>
        <v>2.7159795207671169E-2</v>
      </c>
      <c r="R84" s="2">
        <f t="shared" si="38"/>
        <v>5.7431484887284258E-2</v>
      </c>
      <c r="S84" s="2">
        <f t="shared" si="39"/>
        <v>-3.0271689679613089E-2</v>
      </c>
      <c r="U84" s="10">
        <f t="shared" si="40"/>
        <v>32252.5</v>
      </c>
      <c r="V84" s="10">
        <f t="shared" si="41"/>
        <v>281309692</v>
      </c>
      <c r="W84" s="2">
        <f t="shared" si="42"/>
        <v>13.090460645395035</v>
      </c>
      <c r="Y84" s="2">
        <f t="shared" si="43"/>
        <v>-2.3124999570020531E-3</v>
      </c>
    </row>
    <row r="85" spans="1:28" x14ac:dyDescent="0.2">
      <c r="A85" s="11" t="s">
        <v>18</v>
      </c>
      <c r="B85" s="2">
        <v>0.02</v>
      </c>
      <c r="C85" s="2">
        <v>3</v>
      </c>
      <c r="E85" s="10">
        <v>944.09</v>
      </c>
      <c r="F85" s="10">
        <v>904.65</v>
      </c>
      <c r="G85" s="10">
        <v>1478287.11</v>
      </c>
      <c r="H85" s="10">
        <v>1236978.27</v>
      </c>
      <c r="J85" s="10">
        <f>E85*10</f>
        <v>9440.9</v>
      </c>
      <c r="K85" s="10">
        <f>F85*10</f>
        <v>9046.5</v>
      </c>
      <c r="L85" s="10">
        <f>G85*100</f>
        <v>147828711</v>
      </c>
      <c r="M85" s="10">
        <f>H85*100</f>
        <v>123697827</v>
      </c>
      <c r="O85" s="2">
        <f t="shared" si="35"/>
        <v>1.1950792878520009</v>
      </c>
      <c r="P85" s="2">
        <f t="shared" si="36"/>
        <v>1.0435969712043331</v>
      </c>
      <c r="Q85" s="2">
        <f t="shared" si="37"/>
        <v>0.17821253284937855</v>
      </c>
      <c r="R85" s="2">
        <f t="shared" si="38"/>
        <v>4.2673372018974039E-2</v>
      </c>
      <c r="S85" s="2">
        <f t="shared" si="39"/>
        <v>0.13553916083040451</v>
      </c>
      <c r="U85" s="10">
        <f t="shared" si="40"/>
        <v>18487.400000000001</v>
      </c>
      <c r="V85" s="10">
        <f t="shared" si="41"/>
        <v>271526538</v>
      </c>
      <c r="W85" s="2">
        <f t="shared" si="42"/>
        <v>13.842263244470884</v>
      </c>
      <c r="Y85" s="2">
        <f t="shared" si="43"/>
        <v>9.7916907399188437E-3</v>
      </c>
      <c r="Z85" s="2">
        <f t="shared" ref="Z85:Z139" si="56">AVERAGE(Y83:Y85)</f>
        <v>1.1165567420228688E-3</v>
      </c>
      <c r="AA85">
        <f t="shared" ref="AA85" si="57">Z85-Z$76</f>
        <v>6.3737932623396179E-3</v>
      </c>
      <c r="AB85" s="2">
        <f>_xlfn.STDEV.S(Y83:Y85)</f>
        <v>7.567618738820967E-3</v>
      </c>
    </row>
    <row r="86" spans="1:28" x14ac:dyDescent="0.2">
      <c r="A86" s="11" t="s">
        <v>19</v>
      </c>
      <c r="B86" s="2">
        <v>0.02</v>
      </c>
      <c r="C86" s="2">
        <v>1</v>
      </c>
      <c r="E86" s="10">
        <v>1387.34</v>
      </c>
      <c r="F86" s="10">
        <v>1410.93</v>
      </c>
      <c r="G86" s="10">
        <v>1328402.83</v>
      </c>
      <c r="H86" s="10">
        <v>1636564.21</v>
      </c>
      <c r="J86" s="10">
        <v>13873.4</v>
      </c>
      <c r="K86" s="10">
        <v>14109.300000000001</v>
      </c>
      <c r="L86" s="10">
        <v>132840283</v>
      </c>
      <c r="M86" s="10">
        <v>163656421</v>
      </c>
      <c r="O86" s="2">
        <f t="shared" si="35"/>
        <v>0.81170223684654574</v>
      </c>
      <c r="P86" s="2">
        <f t="shared" si="36"/>
        <v>0.9832805312807863</v>
      </c>
      <c r="Q86" s="2">
        <f t="shared" si="37"/>
        <v>-0.20862170946354264</v>
      </c>
      <c r="R86" s="2">
        <f t="shared" si="38"/>
        <v>-1.6860816760707095E-2</v>
      </c>
      <c r="S86" s="2">
        <f t="shared" si="39"/>
        <v>-0.19176089270283553</v>
      </c>
      <c r="U86" s="10">
        <f t="shared" si="40"/>
        <v>27982.7</v>
      </c>
      <c r="V86" s="10">
        <f t="shared" si="41"/>
        <v>296496704</v>
      </c>
      <c r="W86" s="2">
        <f t="shared" si="42"/>
        <v>13.371193274469535</v>
      </c>
      <c r="Y86" s="2">
        <f t="shared" si="43"/>
        <v>-1.4341344767559133E-2</v>
      </c>
    </row>
    <row r="87" spans="1:28" x14ac:dyDescent="0.2">
      <c r="A87" s="11" t="s">
        <v>19</v>
      </c>
      <c r="B87" s="2">
        <v>0.02</v>
      </c>
      <c r="C87" s="2">
        <v>2</v>
      </c>
      <c r="E87" s="10">
        <v>1477.8</v>
      </c>
      <c r="F87" s="10">
        <v>1552.18</v>
      </c>
      <c r="G87" s="10">
        <v>1458558.47</v>
      </c>
      <c r="H87" s="10">
        <v>2085044.19</v>
      </c>
      <c r="J87" s="10">
        <f>E87*10</f>
        <v>14778</v>
      </c>
      <c r="K87" s="10">
        <f>F87*10</f>
        <v>15521.800000000001</v>
      </c>
      <c r="L87" s="10">
        <f>G87*100</f>
        <v>145855847</v>
      </c>
      <c r="M87" s="10">
        <f>H87*100</f>
        <v>208504419</v>
      </c>
      <c r="O87" s="2">
        <f t="shared" si="35"/>
        <v>0.69953360077226945</v>
      </c>
      <c r="P87" s="2">
        <f t="shared" si="36"/>
        <v>0.95208029996521015</v>
      </c>
      <c r="Q87" s="2">
        <f t="shared" si="37"/>
        <v>-0.35734145061601252</v>
      </c>
      <c r="R87" s="2">
        <f t="shared" si="38"/>
        <v>-4.9105899044971715E-2</v>
      </c>
      <c r="S87" s="2">
        <f t="shared" si="39"/>
        <v>-0.30823555157104082</v>
      </c>
      <c r="U87" s="10">
        <f t="shared" si="40"/>
        <v>30299.800000000003</v>
      </c>
      <c r="V87" s="10">
        <f t="shared" si="41"/>
        <v>354360266</v>
      </c>
      <c r="W87" s="2">
        <f t="shared" si="42"/>
        <v>13.513620953885123</v>
      </c>
      <c r="Y87" s="2">
        <f t="shared" si="43"/>
        <v>-2.2809249469323327E-2</v>
      </c>
    </row>
    <row r="88" spans="1:28" x14ac:dyDescent="0.2">
      <c r="A88" s="11" t="s">
        <v>19</v>
      </c>
      <c r="B88" s="2">
        <v>0.02</v>
      </c>
      <c r="C88" s="2">
        <v>3</v>
      </c>
      <c r="E88" s="10">
        <v>932.02</v>
      </c>
      <c r="F88" s="10">
        <v>949.71</v>
      </c>
      <c r="G88" s="10">
        <v>1538091.19</v>
      </c>
      <c r="H88" s="10">
        <v>1693429.57</v>
      </c>
      <c r="J88" s="10">
        <f>E88*10</f>
        <v>9320.2000000000007</v>
      </c>
      <c r="K88" s="10">
        <f>F88*10</f>
        <v>9497.1</v>
      </c>
      <c r="L88" s="10">
        <f>G88*100</f>
        <v>153809119</v>
      </c>
      <c r="M88" s="10">
        <f>H88*100</f>
        <v>169342957</v>
      </c>
      <c r="O88" s="2">
        <f t="shared" si="35"/>
        <v>0.90826994948481976</v>
      </c>
      <c r="P88" s="2">
        <f t="shared" si="36"/>
        <v>0.98137326131134772</v>
      </c>
      <c r="Q88" s="2">
        <f t="shared" si="37"/>
        <v>-9.6213643371351201E-2</v>
      </c>
      <c r="R88" s="2">
        <f t="shared" si="38"/>
        <v>-1.8802401151596669E-2</v>
      </c>
      <c r="S88" s="2">
        <f t="shared" si="39"/>
        <v>-7.7411242219754539E-2</v>
      </c>
      <c r="U88" s="10">
        <f t="shared" si="40"/>
        <v>18817.300000000003</v>
      </c>
      <c r="V88" s="10">
        <f t="shared" si="41"/>
        <v>323152076</v>
      </c>
      <c r="W88" s="2">
        <f t="shared" si="42"/>
        <v>14.067866001544855</v>
      </c>
      <c r="Y88" s="2">
        <f t="shared" si="43"/>
        <v>-5.5026997137485999E-3</v>
      </c>
      <c r="Z88" s="2">
        <f t="shared" ref="Z88" si="58">AVERAGE(Y86:Y88)</f>
        <v>-1.4217764650210353E-2</v>
      </c>
      <c r="AA88">
        <f t="shared" ref="AA88" si="59">Z88-Z$76</f>
        <v>-8.9605281298936051E-3</v>
      </c>
      <c r="AB88" s="2">
        <f>_xlfn.STDEV.S(Y86:Y88)</f>
        <v>8.6539366848041397E-3</v>
      </c>
    </row>
    <row r="89" spans="1:28" x14ac:dyDescent="0.2">
      <c r="A89" s="11" t="s">
        <v>21</v>
      </c>
      <c r="B89" s="2">
        <v>0.02</v>
      </c>
      <c r="C89" s="2">
        <v>1</v>
      </c>
      <c r="E89" s="10">
        <v>1392.33</v>
      </c>
      <c r="F89" s="10">
        <v>1107.3499999999999</v>
      </c>
      <c r="G89" s="10">
        <v>1650353.15</v>
      </c>
      <c r="H89" s="10">
        <v>1990274.78</v>
      </c>
      <c r="J89" s="10">
        <v>13923.3</v>
      </c>
      <c r="K89" s="10">
        <v>11073.5</v>
      </c>
      <c r="L89" s="10">
        <v>165035315</v>
      </c>
      <c r="M89" s="10">
        <v>199027478</v>
      </c>
      <c r="O89" s="2">
        <f t="shared" si="35"/>
        <v>0.82920869348502724</v>
      </c>
      <c r="P89" s="2">
        <f t="shared" si="36"/>
        <v>1.257353140380187</v>
      </c>
      <c r="Q89" s="2">
        <f t="shared" si="37"/>
        <v>-0.18728341429188794</v>
      </c>
      <c r="R89" s="2">
        <f t="shared" si="38"/>
        <v>0.22900882919762119</v>
      </c>
      <c r="S89" s="2">
        <f t="shared" si="39"/>
        <v>-0.41629224348950911</v>
      </c>
      <c r="U89" s="10">
        <f t="shared" si="40"/>
        <v>24996.799999999999</v>
      </c>
      <c r="V89" s="10">
        <f t="shared" si="41"/>
        <v>364062793</v>
      </c>
      <c r="W89" s="2">
        <f t="shared" si="42"/>
        <v>13.830156267191578</v>
      </c>
      <c r="Y89" s="2">
        <f t="shared" si="43"/>
        <v>-3.0100328257103889E-2</v>
      </c>
    </row>
    <row r="90" spans="1:28" x14ac:dyDescent="0.2">
      <c r="A90" s="11" t="s">
        <v>21</v>
      </c>
      <c r="B90" s="2">
        <v>0.02</v>
      </c>
      <c r="C90" s="2">
        <v>2</v>
      </c>
      <c r="E90" s="10">
        <v>1588.12</v>
      </c>
      <c r="F90" s="10">
        <v>1624.97</v>
      </c>
      <c r="G90" s="10">
        <v>1322525.8799999999</v>
      </c>
      <c r="H90" s="10">
        <v>1923262.08</v>
      </c>
      <c r="J90" s="10">
        <f>E90*10</f>
        <v>15881.199999999999</v>
      </c>
      <c r="K90" s="10">
        <f>F90*10</f>
        <v>16249.7</v>
      </c>
      <c r="L90" s="10">
        <f>G90*100</f>
        <v>132252587.99999999</v>
      </c>
      <c r="M90" s="10">
        <f>H90*100</f>
        <v>192326208</v>
      </c>
      <c r="O90" s="2">
        <f t="shared" si="35"/>
        <v>0.68764724982255143</v>
      </c>
      <c r="P90" s="2">
        <f t="shared" si="36"/>
        <v>0.97732265826446019</v>
      </c>
      <c r="Q90" s="2">
        <f t="shared" si="37"/>
        <v>-0.37447929081493164</v>
      </c>
      <c r="R90" s="2">
        <f t="shared" si="38"/>
        <v>-2.293842735227242E-2</v>
      </c>
      <c r="S90" s="2">
        <f t="shared" si="39"/>
        <v>-0.35154086346265923</v>
      </c>
      <c r="U90" s="10">
        <f t="shared" si="40"/>
        <v>32130.9</v>
      </c>
      <c r="V90" s="10">
        <f t="shared" si="41"/>
        <v>324578796</v>
      </c>
      <c r="W90" s="2">
        <f t="shared" si="42"/>
        <v>13.302319742634452</v>
      </c>
      <c r="Y90" s="2">
        <f t="shared" si="43"/>
        <v>-2.6427034552173413E-2</v>
      </c>
    </row>
    <row r="91" spans="1:28" x14ac:dyDescent="0.2">
      <c r="A91" s="11" t="s">
        <v>21</v>
      </c>
      <c r="B91" s="2">
        <v>0.02</v>
      </c>
      <c r="C91" s="2">
        <v>3</v>
      </c>
      <c r="E91" s="10">
        <v>853.22</v>
      </c>
      <c r="F91" s="10">
        <v>916.91</v>
      </c>
      <c r="G91" s="10">
        <v>1439372.56</v>
      </c>
      <c r="H91" s="10">
        <v>2149333.25</v>
      </c>
      <c r="J91" s="10">
        <f>E91*10</f>
        <v>8532.2000000000007</v>
      </c>
      <c r="K91" s="10">
        <f>F91*10</f>
        <v>9169.1</v>
      </c>
      <c r="L91" s="10">
        <f>G91*100</f>
        <v>143937256</v>
      </c>
      <c r="M91" s="10">
        <f>H91*100</f>
        <v>214933325</v>
      </c>
      <c r="O91" s="2">
        <f t="shared" si="35"/>
        <v>0.66968328899206297</v>
      </c>
      <c r="P91" s="2">
        <f t="shared" si="36"/>
        <v>0.93053843888713184</v>
      </c>
      <c r="Q91" s="2">
        <f t="shared" si="37"/>
        <v>-0.40095038135332856</v>
      </c>
      <c r="R91" s="2">
        <f t="shared" si="38"/>
        <v>-7.199189382600045E-2</v>
      </c>
      <c r="S91" s="2">
        <f t="shared" si="39"/>
        <v>-0.32895848752732809</v>
      </c>
      <c r="U91" s="10">
        <f t="shared" si="40"/>
        <v>17701.300000000003</v>
      </c>
      <c r="V91" s="10">
        <f t="shared" si="41"/>
        <v>358870581</v>
      </c>
      <c r="W91" s="2">
        <f t="shared" si="42"/>
        <v>14.307320723206571</v>
      </c>
      <c r="Y91" s="2">
        <f t="shared" si="43"/>
        <v>-2.2992319379110247E-2</v>
      </c>
      <c r="Z91" s="2">
        <f t="shared" si="52"/>
        <v>-2.6506560729462517E-2</v>
      </c>
      <c r="AA91">
        <f t="shared" ref="AA91" si="60">Z91-Z$76</f>
        <v>-2.1249324209145767E-2</v>
      </c>
      <c r="AB91" s="2">
        <f>_xlfn.STDEV.S(Y89:Y91)</f>
        <v>3.554671695398152E-3</v>
      </c>
    </row>
    <row r="92" spans="1:28" x14ac:dyDescent="0.2">
      <c r="A92" s="11" t="s">
        <v>22</v>
      </c>
      <c r="B92" s="2">
        <v>0.02</v>
      </c>
      <c r="C92" s="2">
        <v>1</v>
      </c>
      <c r="E92" s="10">
        <v>1278.97</v>
      </c>
      <c r="F92" s="10">
        <v>1399.54</v>
      </c>
      <c r="G92" s="10">
        <v>1201309.08</v>
      </c>
      <c r="H92" s="10">
        <v>2155345.46</v>
      </c>
      <c r="J92" s="10">
        <v>12789.7</v>
      </c>
      <c r="K92" s="10">
        <v>13995.4</v>
      </c>
      <c r="L92" s="10">
        <v>120130908</v>
      </c>
      <c r="M92" s="10">
        <v>215534546</v>
      </c>
      <c r="O92" s="2">
        <f t="shared" si="35"/>
        <v>0.55736266055465655</v>
      </c>
      <c r="P92" s="2">
        <f t="shared" si="36"/>
        <v>0.9138502650871001</v>
      </c>
      <c r="Q92" s="2">
        <f t="shared" si="37"/>
        <v>-0.58453915477759366</v>
      </c>
      <c r="R92" s="2">
        <f t="shared" si="38"/>
        <v>-9.0088544704472293E-2</v>
      </c>
      <c r="S92" s="2">
        <f t="shared" si="39"/>
        <v>-0.49445061007312135</v>
      </c>
      <c r="U92" s="10">
        <f t="shared" si="40"/>
        <v>26785.1</v>
      </c>
      <c r="V92" s="10">
        <f t="shared" si="41"/>
        <v>335665454</v>
      </c>
      <c r="W92" s="2">
        <f t="shared" si="42"/>
        <v>13.613305762758046</v>
      </c>
      <c r="Y92" s="2">
        <f t="shared" si="43"/>
        <v>-3.6321127189091064E-2</v>
      </c>
    </row>
    <row r="93" spans="1:28" x14ac:dyDescent="0.2">
      <c r="A93" s="11" t="s">
        <v>22</v>
      </c>
      <c r="B93" s="2">
        <v>0.02</v>
      </c>
      <c r="C93" s="2">
        <v>2</v>
      </c>
      <c r="E93" s="10">
        <v>1499.81</v>
      </c>
      <c r="F93" s="10">
        <v>1496.76</v>
      </c>
      <c r="G93" s="10">
        <v>1242974.24</v>
      </c>
      <c r="H93" s="10">
        <v>2116071.5299999998</v>
      </c>
      <c r="J93" s="10">
        <f>E93*10</f>
        <v>14998.099999999999</v>
      </c>
      <c r="K93" s="10">
        <f>F93*10</f>
        <v>14967.6</v>
      </c>
      <c r="L93" s="10">
        <f>G93*100</f>
        <v>124297424</v>
      </c>
      <c r="M93" s="10">
        <f>H93*100</f>
        <v>211607152.99999997</v>
      </c>
      <c r="O93" s="2">
        <f t="shared" si="35"/>
        <v>0.58739708104290789</v>
      </c>
      <c r="P93" s="2">
        <f t="shared" si="36"/>
        <v>1.0020377348405889</v>
      </c>
      <c r="Q93" s="2">
        <f t="shared" si="37"/>
        <v>-0.53205422951340331</v>
      </c>
      <c r="R93" s="2">
        <f t="shared" si="38"/>
        <v>2.0356614751168753E-3</v>
      </c>
      <c r="S93" s="2">
        <f t="shared" si="39"/>
        <v>-0.53408989098852022</v>
      </c>
      <c r="U93" s="10">
        <f t="shared" si="40"/>
        <v>29965.699999999997</v>
      </c>
      <c r="V93" s="10">
        <f t="shared" si="41"/>
        <v>335904577</v>
      </c>
      <c r="W93" s="2">
        <f t="shared" si="42"/>
        <v>13.45245175754658</v>
      </c>
      <c r="Y93" s="2">
        <f t="shared" si="43"/>
        <v>-3.9702048415739946E-2</v>
      </c>
    </row>
    <row r="94" spans="1:28" x14ac:dyDescent="0.2">
      <c r="A94" s="11" t="s">
        <v>22</v>
      </c>
      <c r="B94" s="2">
        <v>0.02</v>
      </c>
      <c r="C94" s="2">
        <v>3</v>
      </c>
      <c r="E94" s="10">
        <v>855.77</v>
      </c>
      <c r="F94" s="10">
        <v>917.76</v>
      </c>
      <c r="G94" s="10">
        <v>1400624.76</v>
      </c>
      <c r="H94" s="10">
        <v>2374322.02</v>
      </c>
      <c r="J94" s="10">
        <f>E94*10</f>
        <v>8557.7000000000007</v>
      </c>
      <c r="K94" s="10">
        <f>F94*10</f>
        <v>9177.6</v>
      </c>
      <c r="L94" s="10">
        <f>G94*100</f>
        <v>140062476</v>
      </c>
      <c r="M94" s="10">
        <f>H94*100</f>
        <v>237432202</v>
      </c>
      <c r="O94" s="2">
        <f t="shared" si="35"/>
        <v>0.58990513847822545</v>
      </c>
      <c r="P94" s="2">
        <f t="shared" si="36"/>
        <v>0.9324551080892608</v>
      </c>
      <c r="Q94" s="2">
        <f t="shared" si="37"/>
        <v>-0.52779353724951783</v>
      </c>
      <c r="R94" s="2">
        <f t="shared" si="38"/>
        <v>-6.9934270082241443E-2</v>
      </c>
      <c r="S94" s="2">
        <f t="shared" si="39"/>
        <v>-0.45785926716727637</v>
      </c>
      <c r="U94" s="10">
        <f t="shared" si="40"/>
        <v>17735.300000000003</v>
      </c>
      <c r="V94" s="10">
        <f t="shared" si="41"/>
        <v>377494678</v>
      </c>
      <c r="W94" s="2">
        <f t="shared" si="42"/>
        <v>14.377544950441877</v>
      </c>
      <c r="Y94" s="2">
        <f t="shared" si="43"/>
        <v>-3.184544153716623E-2</v>
      </c>
      <c r="Z94" s="2">
        <f t="shared" si="54"/>
        <v>-3.595620571399908E-2</v>
      </c>
      <c r="AA94">
        <f t="shared" ref="AA94" si="61">Z94-Z$76</f>
        <v>-3.069896919368233E-2</v>
      </c>
      <c r="AB94" s="2">
        <f>_xlfn.STDEV.S(Y92:Y94)</f>
        <v>3.9409952643146423E-3</v>
      </c>
    </row>
    <row r="95" spans="1:28" x14ac:dyDescent="0.2">
      <c r="A95" s="11" t="s">
        <v>23</v>
      </c>
      <c r="B95" s="2">
        <v>0.02</v>
      </c>
      <c r="C95" s="2">
        <v>1</v>
      </c>
      <c r="E95" s="10">
        <v>1446.04</v>
      </c>
      <c r="F95" s="10">
        <v>1671.97</v>
      </c>
      <c r="G95" s="10">
        <v>1304298.58</v>
      </c>
      <c r="H95" s="10">
        <v>2436334.23</v>
      </c>
      <c r="J95" s="10">
        <v>14460.4</v>
      </c>
      <c r="K95" s="10">
        <v>16719.7</v>
      </c>
      <c r="L95" s="10">
        <v>130429858</v>
      </c>
      <c r="M95" s="10">
        <v>243633423</v>
      </c>
      <c r="O95" s="2">
        <f t="shared" si="35"/>
        <v>0.53535289367912386</v>
      </c>
      <c r="P95" s="2">
        <f t="shared" si="36"/>
        <v>0.86487197736801491</v>
      </c>
      <c r="Q95" s="2">
        <f t="shared" si="37"/>
        <v>-0.62482913518255878</v>
      </c>
      <c r="R95" s="2">
        <f t="shared" si="38"/>
        <v>-0.14517378604654618</v>
      </c>
      <c r="S95" s="2">
        <f t="shared" si="39"/>
        <v>-0.4796553491360126</v>
      </c>
      <c r="U95" s="10">
        <f t="shared" si="40"/>
        <v>31180.1</v>
      </c>
      <c r="V95" s="10">
        <f t="shared" si="41"/>
        <v>374063281</v>
      </c>
      <c r="W95" s="2">
        <f t="shared" si="42"/>
        <v>13.550369178768912</v>
      </c>
      <c r="Y95" s="2">
        <f t="shared" si="43"/>
        <v>-3.5397954314599023E-2</v>
      </c>
    </row>
    <row r="96" spans="1:28" x14ac:dyDescent="0.2">
      <c r="A96" s="11" t="s">
        <v>23</v>
      </c>
      <c r="B96" s="2">
        <v>0.02</v>
      </c>
      <c r="C96" s="2">
        <v>2</v>
      </c>
      <c r="E96" s="10">
        <v>1497.09</v>
      </c>
      <c r="F96" s="10">
        <v>1551.3</v>
      </c>
      <c r="G96" s="10">
        <v>1466973.02</v>
      </c>
      <c r="H96" s="10">
        <v>2165056.4</v>
      </c>
      <c r="J96" s="10">
        <f>E96*10</f>
        <v>14970.9</v>
      </c>
      <c r="K96" s="10">
        <f>F96*10</f>
        <v>15513</v>
      </c>
      <c r="L96" s="10">
        <f>G96*100</f>
        <v>146697302</v>
      </c>
      <c r="M96" s="10">
        <f>H96*100</f>
        <v>216505640</v>
      </c>
      <c r="O96" s="2">
        <f t="shared" si="35"/>
        <v>0.67756803933606535</v>
      </c>
      <c r="P96" s="2">
        <f t="shared" si="36"/>
        <v>0.96505511506478436</v>
      </c>
      <c r="Q96" s="2">
        <f t="shared" si="37"/>
        <v>-0.38924530420643799</v>
      </c>
      <c r="R96" s="2">
        <f t="shared" si="38"/>
        <v>-3.5570065217325406E-2</v>
      </c>
      <c r="S96" s="2">
        <f t="shared" si="39"/>
        <v>-0.35367523898911257</v>
      </c>
      <c r="U96" s="10">
        <f t="shared" si="40"/>
        <v>30483.9</v>
      </c>
      <c r="V96" s="10">
        <f t="shared" si="41"/>
        <v>363202942</v>
      </c>
      <c r="W96" s="2">
        <f t="shared" si="42"/>
        <v>13.540440780449734</v>
      </c>
      <c r="Y96" s="2">
        <f t="shared" si="43"/>
        <v>-2.6119920667557882E-2</v>
      </c>
    </row>
    <row r="97" spans="1:28" x14ac:dyDescent="0.2">
      <c r="A97" s="11" t="s">
        <v>23</v>
      </c>
      <c r="B97" s="2">
        <v>0.02</v>
      </c>
      <c r="C97" s="2">
        <v>3</v>
      </c>
      <c r="E97" s="10">
        <v>852.24</v>
      </c>
      <c r="F97" s="10">
        <v>978.58</v>
      </c>
      <c r="G97" s="10">
        <v>1476333.37</v>
      </c>
      <c r="H97" s="10">
        <v>2344166.75</v>
      </c>
      <c r="J97" s="10">
        <f>E97*10</f>
        <v>8522.4</v>
      </c>
      <c r="K97" s="10">
        <f>F97*10</f>
        <v>9785.8000000000011</v>
      </c>
      <c r="L97" s="10">
        <f>G97*100</f>
        <v>147633337</v>
      </c>
      <c r="M97" s="10">
        <f>H97*100</f>
        <v>234416675</v>
      </c>
      <c r="O97" s="2">
        <f t="shared" si="35"/>
        <v>0.6297902527625221</v>
      </c>
      <c r="P97" s="2">
        <f t="shared" si="36"/>
        <v>0.87089456150749034</v>
      </c>
      <c r="Q97" s="2">
        <f t="shared" si="37"/>
        <v>-0.46236844715374298</v>
      </c>
      <c r="R97" s="2">
        <f t="shared" si="38"/>
        <v>-0.13823436398374234</v>
      </c>
      <c r="S97" s="2">
        <f t="shared" si="39"/>
        <v>-0.32413408317000064</v>
      </c>
      <c r="U97" s="10">
        <f t="shared" si="40"/>
        <v>18308.2</v>
      </c>
      <c r="V97" s="10">
        <f t="shared" si="41"/>
        <v>382050012</v>
      </c>
      <c r="W97" s="2">
        <f t="shared" si="42"/>
        <v>14.348983927962735</v>
      </c>
      <c r="Y97" s="2">
        <f t="shared" si="43"/>
        <v>-2.2589340457643201E-2</v>
      </c>
      <c r="Z97" s="2">
        <f t="shared" si="56"/>
        <v>-2.8035738479933365E-2</v>
      </c>
      <c r="AA97">
        <f t="shared" ref="AA97" si="62">Z97-Z$76</f>
        <v>-2.2778501959616615E-2</v>
      </c>
      <c r="AB97" s="2">
        <f>_xlfn.STDEV.S(Y95:Y97)</f>
        <v>6.6157324350227366E-3</v>
      </c>
    </row>
    <row r="98" spans="1:28" x14ac:dyDescent="0.2">
      <c r="A98" s="11" t="s">
        <v>16</v>
      </c>
      <c r="B98" s="2">
        <v>0.04</v>
      </c>
      <c r="C98" s="2">
        <v>1</v>
      </c>
      <c r="E98" s="10">
        <v>1351.33</v>
      </c>
      <c r="F98" s="10">
        <v>1447.56</v>
      </c>
      <c r="G98" s="10">
        <v>467182.22</v>
      </c>
      <c r="H98" s="10">
        <v>55702.61</v>
      </c>
      <c r="J98" s="10">
        <v>13513.3</v>
      </c>
      <c r="K98" s="10">
        <v>14475.599999999999</v>
      </c>
      <c r="L98" s="10">
        <v>46718222</v>
      </c>
      <c r="M98" s="10">
        <v>5570261</v>
      </c>
      <c r="O98" s="2">
        <f t="shared" si="35"/>
        <v>8.3870795282303643</v>
      </c>
      <c r="P98" s="2">
        <f t="shared" si="36"/>
        <v>0.93352261736991904</v>
      </c>
      <c r="Q98" s="2">
        <f t="shared" si="37"/>
        <v>2.126692370278811</v>
      </c>
      <c r="R98" s="2">
        <f t="shared" si="38"/>
        <v>-6.8790087724055302E-2</v>
      </c>
      <c r="S98" s="2">
        <f t="shared" si="39"/>
        <v>2.1954824580028665</v>
      </c>
      <c r="U98" s="10">
        <f t="shared" si="40"/>
        <v>27988.899999999998</v>
      </c>
      <c r="V98" s="10">
        <f t="shared" si="41"/>
        <v>52288483</v>
      </c>
      <c r="W98" s="2">
        <f t="shared" si="42"/>
        <v>10.867422711562867</v>
      </c>
      <c r="Y98" s="2">
        <f t="shared" si="43"/>
        <v>0.20202420723608069</v>
      </c>
    </row>
    <row r="99" spans="1:28" x14ac:dyDescent="0.2">
      <c r="A99" s="11" t="s">
        <v>16</v>
      </c>
      <c r="B99" s="2">
        <v>0.04</v>
      </c>
      <c r="C99" s="2">
        <v>2</v>
      </c>
      <c r="E99" s="10">
        <v>1594.52</v>
      </c>
      <c r="F99" s="10">
        <v>1436.37</v>
      </c>
      <c r="G99" s="10">
        <v>624616.88</v>
      </c>
      <c r="H99" s="10">
        <v>21962.57</v>
      </c>
      <c r="J99" s="10">
        <f>E99*10</f>
        <v>15945.2</v>
      </c>
      <c r="K99" s="10">
        <f>F99*10</f>
        <v>14363.699999999999</v>
      </c>
      <c r="L99" s="10">
        <f>G99*100</f>
        <v>62461688</v>
      </c>
      <c r="M99" s="10">
        <f>H99*100</f>
        <v>2196257</v>
      </c>
      <c r="O99" s="2">
        <f t="shared" si="35"/>
        <v>28.44006325307102</v>
      </c>
      <c r="P99" s="2">
        <f t="shared" si="36"/>
        <v>1.1101039425774697</v>
      </c>
      <c r="Q99" s="2">
        <f t="shared" si="37"/>
        <v>3.3477988290208587</v>
      </c>
      <c r="R99" s="2">
        <f t="shared" si="38"/>
        <v>0.10445365290179237</v>
      </c>
      <c r="S99" s="2">
        <f t="shared" si="39"/>
        <v>3.2433451761190661</v>
      </c>
      <c r="U99" s="10">
        <f t="shared" si="40"/>
        <v>30308.9</v>
      </c>
      <c r="V99" s="10">
        <f t="shared" si="41"/>
        <v>64657945</v>
      </c>
      <c r="W99" s="2">
        <f t="shared" si="42"/>
        <v>11.058870446817382</v>
      </c>
      <c r="Y99" s="2">
        <f t="shared" si="43"/>
        <v>0.29327996848470761</v>
      </c>
    </row>
    <row r="100" spans="1:28" x14ac:dyDescent="0.2">
      <c r="A100" s="11" t="s">
        <v>16</v>
      </c>
      <c r="B100" s="2">
        <v>0.04</v>
      </c>
      <c r="C100" s="2">
        <v>3</v>
      </c>
      <c r="E100" s="10">
        <v>871.9</v>
      </c>
      <c r="F100" s="10">
        <v>886.41</v>
      </c>
      <c r="G100" s="10">
        <v>274346.07</v>
      </c>
      <c r="H100" s="10">
        <v>67029.570000000007</v>
      </c>
      <c r="J100" s="10">
        <f>E100*10</f>
        <v>8719</v>
      </c>
      <c r="K100" s="10">
        <f>F100*10</f>
        <v>8864.1</v>
      </c>
      <c r="L100" s="10">
        <f>G100*100</f>
        <v>27434607</v>
      </c>
      <c r="M100" s="10">
        <f>H100*100</f>
        <v>6702957.0000000009</v>
      </c>
      <c r="O100" s="2">
        <f t="shared" si="35"/>
        <v>4.0929110838694021</v>
      </c>
      <c r="P100" s="2">
        <f t="shared" si="36"/>
        <v>0.98363059983529066</v>
      </c>
      <c r="Q100" s="2">
        <f t="shared" si="37"/>
        <v>1.409256473323504</v>
      </c>
      <c r="R100" s="2">
        <f t="shared" si="38"/>
        <v>-1.6504859084061033E-2</v>
      </c>
      <c r="S100" s="2">
        <f t="shared" si="39"/>
        <v>1.4257613324075651</v>
      </c>
      <c r="U100" s="10">
        <f t="shared" si="40"/>
        <v>17583.099999999999</v>
      </c>
      <c r="V100" s="10">
        <f t="shared" si="41"/>
        <v>34137564</v>
      </c>
      <c r="W100" s="2">
        <f t="shared" si="42"/>
        <v>10.922954950169826</v>
      </c>
      <c r="Y100" s="2">
        <f t="shared" si="43"/>
        <v>0.13052890348004209</v>
      </c>
      <c r="Z100" s="2">
        <f t="shared" si="52"/>
        <v>0.20861102640027682</v>
      </c>
      <c r="AA100">
        <f>Z100-Z$100</f>
        <v>0</v>
      </c>
      <c r="AB100" s="2">
        <f>_xlfn.STDEV.S(Y98:Y100)</f>
        <v>8.1575222525375718E-2</v>
      </c>
    </row>
    <row r="101" spans="1:28" x14ac:dyDescent="0.2">
      <c r="A101" s="11" t="s">
        <v>17</v>
      </c>
      <c r="B101" s="2">
        <v>0.04</v>
      </c>
      <c r="C101" s="2">
        <v>1</v>
      </c>
      <c r="E101" s="10">
        <v>1299.81</v>
      </c>
      <c r="F101" s="10">
        <v>1478.72</v>
      </c>
      <c r="G101" s="10">
        <v>759987</v>
      </c>
      <c r="H101" s="10">
        <v>25296.47</v>
      </c>
      <c r="J101" s="10">
        <v>12998.099999999999</v>
      </c>
      <c r="K101" s="10">
        <v>14787.2</v>
      </c>
      <c r="L101" s="10">
        <v>75998700</v>
      </c>
      <c r="M101" s="10">
        <v>2529647</v>
      </c>
      <c r="O101" s="2">
        <f t="shared" si="35"/>
        <v>30.043203656478553</v>
      </c>
      <c r="P101" s="2">
        <f t="shared" si="36"/>
        <v>0.87901022505951076</v>
      </c>
      <c r="Q101" s="2">
        <f t="shared" si="37"/>
        <v>3.4026364675637621</v>
      </c>
      <c r="R101" s="2">
        <f t="shared" si="38"/>
        <v>-0.12895874875994165</v>
      </c>
      <c r="S101" s="2">
        <f t="shared" si="39"/>
        <v>3.5315952163237037</v>
      </c>
      <c r="U101" s="10">
        <f t="shared" si="40"/>
        <v>27785.3</v>
      </c>
      <c r="V101" s="10">
        <f t="shared" si="41"/>
        <v>78528347</v>
      </c>
      <c r="W101" s="2">
        <f t="shared" si="42"/>
        <v>11.464675996490291</v>
      </c>
      <c r="Y101" s="2">
        <f t="shared" si="43"/>
        <v>0.30804143243165699</v>
      </c>
    </row>
    <row r="102" spans="1:28" x14ac:dyDescent="0.2">
      <c r="A102" s="11" t="s">
        <v>17</v>
      </c>
      <c r="B102" s="2">
        <v>0.04</v>
      </c>
      <c r="C102" s="2">
        <v>2</v>
      </c>
      <c r="E102" s="10">
        <v>1652.87</v>
      </c>
      <c r="F102" s="10">
        <v>1664.98</v>
      </c>
      <c r="G102" s="10">
        <v>496613.37</v>
      </c>
      <c r="H102" s="10">
        <v>20103.3</v>
      </c>
      <c r="J102" s="10">
        <f>E102*10</f>
        <v>16528.699999999997</v>
      </c>
      <c r="K102" s="10">
        <f>F102*10</f>
        <v>16649.8</v>
      </c>
      <c r="L102" s="10">
        <f>G102*100</f>
        <v>49661337</v>
      </c>
      <c r="M102" s="10">
        <f>H102*100</f>
        <v>2010330</v>
      </c>
      <c r="O102" s="2">
        <f t="shared" si="35"/>
        <v>24.70307710674367</v>
      </c>
      <c r="P102" s="2">
        <f t="shared" si="36"/>
        <v>0.99272663935903116</v>
      </c>
      <c r="Q102" s="2">
        <f t="shared" si="37"/>
        <v>3.2069278150949763</v>
      </c>
      <c r="R102" s="2">
        <f t="shared" si="38"/>
        <v>-7.2999404901170333E-3</v>
      </c>
      <c r="S102" s="2">
        <f t="shared" si="39"/>
        <v>3.2142277555850933</v>
      </c>
      <c r="U102" s="10">
        <f t="shared" si="40"/>
        <v>33178.5</v>
      </c>
      <c r="V102" s="10">
        <f t="shared" si="41"/>
        <v>51671667</v>
      </c>
      <c r="W102" s="2">
        <f t="shared" si="42"/>
        <v>10.604909049003899</v>
      </c>
      <c r="Y102" s="2">
        <f t="shared" si="43"/>
        <v>0.30308866777947524</v>
      </c>
    </row>
    <row r="103" spans="1:28" x14ac:dyDescent="0.2">
      <c r="A103" s="11" t="s">
        <v>17</v>
      </c>
      <c r="B103" s="2">
        <v>0.04</v>
      </c>
      <c r="C103" s="2">
        <v>3</v>
      </c>
      <c r="E103" s="10">
        <v>822.97</v>
      </c>
      <c r="F103" s="10">
        <v>976</v>
      </c>
      <c r="G103" s="10">
        <v>204841.93</v>
      </c>
      <c r="H103" s="10">
        <v>13125.25</v>
      </c>
      <c r="J103" s="10">
        <f>E103*10</f>
        <v>8229.7000000000007</v>
      </c>
      <c r="K103" s="10">
        <f>F103*10</f>
        <v>9760</v>
      </c>
      <c r="L103" s="10">
        <f>G103*100</f>
        <v>20484193</v>
      </c>
      <c r="M103" s="10">
        <f>H103*100</f>
        <v>1312525</v>
      </c>
      <c r="O103" s="2">
        <f t="shared" si="35"/>
        <v>15.606706919868193</v>
      </c>
      <c r="P103" s="2">
        <f t="shared" si="36"/>
        <v>0.84320696721311483</v>
      </c>
      <c r="Q103" s="2">
        <f t="shared" si="37"/>
        <v>2.7477007526225243</v>
      </c>
      <c r="R103" s="2">
        <f t="shared" si="38"/>
        <v>-0.17054283840527332</v>
      </c>
      <c r="S103" s="2">
        <f t="shared" si="39"/>
        <v>2.9182435910277977</v>
      </c>
      <c r="U103" s="10">
        <f t="shared" si="40"/>
        <v>17989.7</v>
      </c>
      <c r="V103" s="10">
        <f t="shared" si="41"/>
        <v>21796718</v>
      </c>
      <c r="W103" s="2">
        <f t="shared" si="42"/>
        <v>10.242724076807061</v>
      </c>
      <c r="Y103" s="2">
        <f t="shared" si="43"/>
        <v>0.28490893332132933</v>
      </c>
      <c r="Z103" s="2">
        <f t="shared" si="54"/>
        <v>0.29867967784415383</v>
      </c>
      <c r="AA103">
        <f t="shared" ref="AA103" si="63">Z103-Z$100</f>
        <v>9.0068651443877018E-2</v>
      </c>
      <c r="AB103" s="2">
        <f>_xlfn.STDEV.S(Y101:Y103)</f>
        <v>1.2180210300304814E-2</v>
      </c>
    </row>
    <row r="104" spans="1:28" x14ac:dyDescent="0.2">
      <c r="A104" s="11" t="s">
        <v>20</v>
      </c>
      <c r="B104" s="2">
        <v>0.04</v>
      </c>
      <c r="C104" s="2">
        <v>1</v>
      </c>
      <c r="E104" s="10">
        <v>1309.03</v>
      </c>
      <c r="F104" s="10">
        <v>1511.67</v>
      </c>
      <c r="G104" s="10">
        <v>2605859.13</v>
      </c>
      <c r="H104" s="10">
        <v>4619.72</v>
      </c>
      <c r="J104" s="10">
        <v>13090.3</v>
      </c>
      <c r="K104" s="10">
        <v>15116.7</v>
      </c>
      <c r="L104" s="10">
        <v>260585913</v>
      </c>
      <c r="M104" s="10">
        <v>461972</v>
      </c>
      <c r="O104" s="2">
        <f t="shared" si="35"/>
        <v>564.07295896721018</v>
      </c>
      <c r="P104" s="2">
        <f t="shared" si="36"/>
        <v>0.86594957894249402</v>
      </c>
      <c r="Q104" s="2">
        <f t="shared" si="37"/>
        <v>6.335183603002732</v>
      </c>
      <c r="R104" s="2">
        <f t="shared" si="38"/>
        <v>-0.14392859504486796</v>
      </c>
      <c r="S104" s="2">
        <f t="shared" si="39"/>
        <v>6.4791121980476003</v>
      </c>
      <c r="U104" s="10">
        <f t="shared" si="40"/>
        <v>28207</v>
      </c>
      <c r="V104" s="10">
        <f t="shared" si="41"/>
        <v>261047885</v>
      </c>
      <c r="W104" s="2">
        <f t="shared" si="42"/>
        <v>13.175973615647768</v>
      </c>
      <c r="Y104" s="2">
        <f t="shared" si="43"/>
        <v>0.49173688313651565</v>
      </c>
    </row>
    <row r="105" spans="1:28" x14ac:dyDescent="0.2">
      <c r="A105" s="11" t="s">
        <v>20</v>
      </c>
      <c r="B105" s="2">
        <v>0.04</v>
      </c>
      <c r="C105" s="2">
        <v>2</v>
      </c>
      <c r="E105" s="10">
        <v>1497.27</v>
      </c>
      <c r="F105" s="10">
        <v>1638.21</v>
      </c>
      <c r="G105" s="10">
        <v>2570331.0499999998</v>
      </c>
      <c r="H105" s="10">
        <v>3341.13</v>
      </c>
      <c r="J105" s="10">
        <f>E105*10</f>
        <v>14972.7</v>
      </c>
      <c r="K105" s="10">
        <f>F105*10</f>
        <v>16382.1</v>
      </c>
      <c r="L105" s="10">
        <f>G105*100</f>
        <v>257033104.99999997</v>
      </c>
      <c r="M105" s="10">
        <f>H105*100</f>
        <v>334113</v>
      </c>
      <c r="O105" s="2">
        <f t="shared" si="35"/>
        <v>769.29992248131612</v>
      </c>
      <c r="P105" s="2">
        <f t="shared" si="36"/>
        <v>0.91396707381837494</v>
      </c>
      <c r="Q105" s="2">
        <f t="shared" si="37"/>
        <v>6.6454809096996641</v>
      </c>
      <c r="R105" s="2">
        <f t="shared" si="38"/>
        <v>-8.9960732445612979E-2</v>
      </c>
      <c r="S105" s="2">
        <f t="shared" si="39"/>
        <v>6.7354416421452772</v>
      </c>
      <c r="U105" s="10">
        <f t="shared" si="40"/>
        <v>31354.800000000003</v>
      </c>
      <c r="V105" s="10">
        <f t="shared" si="41"/>
        <v>257367217.99999997</v>
      </c>
      <c r="W105" s="2">
        <f t="shared" si="42"/>
        <v>13.002854365141532</v>
      </c>
      <c r="Y105" s="2">
        <f t="shared" si="43"/>
        <v>0.51799716070048929</v>
      </c>
    </row>
    <row r="106" spans="1:28" x14ac:dyDescent="0.2">
      <c r="A106" s="11" t="s">
        <v>20</v>
      </c>
      <c r="B106" s="2">
        <v>0.04</v>
      </c>
      <c r="C106" s="2">
        <v>3</v>
      </c>
      <c r="E106" s="10">
        <v>916.69</v>
      </c>
      <c r="F106" s="10">
        <v>944.48</v>
      </c>
      <c r="G106" s="10">
        <v>2443295.65</v>
      </c>
      <c r="H106" s="10">
        <v>4430.8500000000004</v>
      </c>
      <c r="J106" s="10">
        <f>E106*10</f>
        <v>9166.9000000000015</v>
      </c>
      <c r="K106" s="10">
        <f>F106*10</f>
        <v>9444.7999999999993</v>
      </c>
      <c r="L106" s="10">
        <f>G106*100</f>
        <v>244329565</v>
      </c>
      <c r="M106" s="10">
        <f>H106*100</f>
        <v>443085.00000000006</v>
      </c>
      <c r="O106" s="2">
        <f t="shared" si="35"/>
        <v>551.42820226367394</v>
      </c>
      <c r="P106" s="2">
        <f t="shared" si="36"/>
        <v>0.97057640182957838</v>
      </c>
      <c r="Q106" s="2">
        <f t="shared" si="37"/>
        <v>6.312511643933318</v>
      </c>
      <c r="R106" s="2">
        <f t="shared" si="38"/>
        <v>-2.986515527837864E-2</v>
      </c>
      <c r="S106" s="2">
        <f t="shared" si="39"/>
        <v>6.3423767992116966</v>
      </c>
      <c r="U106" s="10">
        <f t="shared" si="40"/>
        <v>18611.7</v>
      </c>
      <c r="V106" s="10">
        <f t="shared" si="41"/>
        <v>244772650</v>
      </c>
      <c r="W106" s="2">
        <f t="shared" si="42"/>
        <v>13.68294490737374</v>
      </c>
      <c r="Y106" s="2">
        <f t="shared" si="43"/>
        <v>0.46352425169773137</v>
      </c>
      <c r="Z106" s="2">
        <f t="shared" si="56"/>
        <v>0.49108609851157881</v>
      </c>
      <c r="AA106">
        <f t="shared" ref="AA106" si="64">Z106-Z$100</f>
        <v>0.28247507211130196</v>
      </c>
      <c r="AB106" s="2">
        <f>_xlfn.STDEV.S(Y104:Y106)</f>
        <v>2.7242285041397078E-2</v>
      </c>
    </row>
    <row r="107" spans="1:28" x14ac:dyDescent="0.2">
      <c r="A107" s="11" t="s">
        <v>18</v>
      </c>
      <c r="B107" s="2">
        <v>0.04</v>
      </c>
      <c r="C107" s="2">
        <v>1</v>
      </c>
      <c r="E107" s="10">
        <v>1318.21</v>
      </c>
      <c r="F107" s="10">
        <v>1489.88</v>
      </c>
      <c r="G107" s="10">
        <v>2817232.67</v>
      </c>
      <c r="H107" s="10">
        <v>5880.24</v>
      </c>
      <c r="J107" s="10">
        <v>13182.1</v>
      </c>
      <c r="K107" s="10">
        <v>14898.800000000001</v>
      </c>
      <c r="L107" s="10">
        <v>281723267</v>
      </c>
      <c r="M107" s="10">
        <v>588024</v>
      </c>
      <c r="O107" s="2">
        <f t="shared" si="35"/>
        <v>479.10164721167843</v>
      </c>
      <c r="P107" s="2">
        <f t="shared" si="36"/>
        <v>0.88477595511047868</v>
      </c>
      <c r="Q107" s="2">
        <f t="shared" si="37"/>
        <v>6.1719127820206703</v>
      </c>
      <c r="R107" s="2">
        <f t="shared" si="38"/>
        <v>-0.12242082409137602</v>
      </c>
      <c r="S107" s="2">
        <f t="shared" si="39"/>
        <v>6.2943336061120467</v>
      </c>
      <c r="U107" s="10">
        <f t="shared" si="40"/>
        <v>28080.9</v>
      </c>
      <c r="V107" s="10">
        <f t="shared" si="41"/>
        <v>282311291</v>
      </c>
      <c r="W107" s="2">
        <f t="shared" si="42"/>
        <v>13.295410034747139</v>
      </c>
      <c r="Y107" s="2">
        <f t="shared" si="43"/>
        <v>0.47342154846386852</v>
      </c>
    </row>
    <row r="108" spans="1:28" x14ac:dyDescent="0.2">
      <c r="A108" s="11" t="s">
        <v>18</v>
      </c>
      <c r="B108" s="2">
        <v>0.04</v>
      </c>
      <c r="C108" s="2">
        <v>2</v>
      </c>
      <c r="E108" s="10">
        <v>1658.92</v>
      </c>
      <c r="F108" s="10">
        <v>1566.33</v>
      </c>
      <c r="G108" s="10">
        <v>2736706.3</v>
      </c>
      <c r="H108" s="10">
        <v>4705.88</v>
      </c>
      <c r="J108" s="10">
        <f>E108*10</f>
        <v>16589.2</v>
      </c>
      <c r="K108" s="10">
        <f>F108*10</f>
        <v>15663.3</v>
      </c>
      <c r="L108" s="10">
        <f>G108*100</f>
        <v>273670630</v>
      </c>
      <c r="M108" s="10">
        <f>H108*100</f>
        <v>470588</v>
      </c>
      <c r="O108" s="2">
        <f t="shared" si="35"/>
        <v>581.55037952518978</v>
      </c>
      <c r="P108" s="2">
        <f t="shared" si="36"/>
        <v>1.0591127029425473</v>
      </c>
      <c r="Q108" s="2">
        <f t="shared" si="37"/>
        <v>6.3656976053945673</v>
      </c>
      <c r="R108" s="2">
        <f t="shared" si="38"/>
        <v>5.7431484887284258E-2</v>
      </c>
      <c r="S108" s="2">
        <f t="shared" si="39"/>
        <v>6.308266120507283</v>
      </c>
      <c r="U108" s="10">
        <f t="shared" si="40"/>
        <v>32252.5</v>
      </c>
      <c r="V108" s="10">
        <f t="shared" si="41"/>
        <v>274141218</v>
      </c>
      <c r="W108" s="2">
        <f t="shared" si="42"/>
        <v>13.053220644762048</v>
      </c>
      <c r="Y108" s="2">
        <f t="shared" si="43"/>
        <v>0.48327277169245142</v>
      </c>
    </row>
    <row r="109" spans="1:28" x14ac:dyDescent="0.2">
      <c r="A109" s="11" t="s">
        <v>18</v>
      </c>
      <c r="B109" s="2">
        <v>0.04</v>
      </c>
      <c r="C109" s="2">
        <v>3</v>
      </c>
      <c r="E109" s="10">
        <v>944.09</v>
      </c>
      <c r="F109" s="10">
        <v>904.65</v>
      </c>
      <c r="G109" s="10">
        <v>2955022.22</v>
      </c>
      <c r="H109" s="10">
        <v>379.03</v>
      </c>
      <c r="J109" s="10">
        <f>E109*10</f>
        <v>9440.9</v>
      </c>
      <c r="K109" s="10">
        <f>F109*10</f>
        <v>9046.5</v>
      </c>
      <c r="L109" s="10">
        <f>G109*100</f>
        <v>295502222</v>
      </c>
      <c r="M109" s="10">
        <f>H109*100</f>
        <v>37903</v>
      </c>
      <c r="O109" s="2">
        <f t="shared" si="35"/>
        <v>7796.2752816399761</v>
      </c>
      <c r="P109" s="2">
        <f t="shared" si="36"/>
        <v>1.0435969712043331</v>
      </c>
      <c r="Q109" s="2">
        <f t="shared" si="37"/>
        <v>8.9614013706300053</v>
      </c>
      <c r="R109" s="2">
        <f t="shared" si="38"/>
        <v>4.2673372018974039E-2</v>
      </c>
      <c r="S109" s="2">
        <f t="shared" si="39"/>
        <v>8.9187279986110308</v>
      </c>
      <c r="U109" s="10">
        <f t="shared" si="40"/>
        <v>18487.400000000001</v>
      </c>
      <c r="V109" s="10">
        <f t="shared" si="41"/>
        <v>295540125</v>
      </c>
      <c r="W109" s="2">
        <f t="shared" si="42"/>
        <v>13.964524051920177</v>
      </c>
      <c r="Y109" s="2">
        <f t="shared" si="43"/>
        <v>0.63867038829616751</v>
      </c>
      <c r="Z109" s="2">
        <f t="shared" ref="Z109" si="65">AVERAGE(Y107:Y109)</f>
        <v>0.53178823615082915</v>
      </c>
      <c r="AA109">
        <f t="shared" ref="AA109" si="66">Z109-Z$100</f>
        <v>0.32317720975055231</v>
      </c>
      <c r="AB109" s="2">
        <f>_xlfn.STDEV.S(Y107:Y109)</f>
        <v>9.2693621599273454E-2</v>
      </c>
    </row>
    <row r="110" spans="1:28" x14ac:dyDescent="0.2">
      <c r="A110" s="11" t="s">
        <v>19</v>
      </c>
      <c r="B110" s="2">
        <v>0.04</v>
      </c>
      <c r="C110" s="2">
        <v>1</v>
      </c>
      <c r="E110" s="10">
        <v>1387.34</v>
      </c>
      <c r="F110" s="10">
        <v>1410.93</v>
      </c>
      <c r="G110" s="10">
        <v>3642592.53</v>
      </c>
      <c r="H110" s="10">
        <v>9259.26</v>
      </c>
      <c r="J110" s="10">
        <v>13873.4</v>
      </c>
      <c r="K110" s="10">
        <v>14109.300000000001</v>
      </c>
      <c r="L110" s="10">
        <v>364259253</v>
      </c>
      <c r="M110" s="10">
        <v>925926</v>
      </c>
      <c r="O110" s="2">
        <f t="shared" si="35"/>
        <v>393.39996176800304</v>
      </c>
      <c r="P110" s="2">
        <f t="shared" si="36"/>
        <v>0.9832805312807863</v>
      </c>
      <c r="Q110" s="2">
        <f t="shared" si="37"/>
        <v>5.9748268087714331</v>
      </c>
      <c r="R110" s="2">
        <f t="shared" si="38"/>
        <v>-1.6860816760707095E-2</v>
      </c>
      <c r="S110" s="2">
        <f t="shared" si="39"/>
        <v>5.9916876255321405</v>
      </c>
      <c r="U110" s="10">
        <f t="shared" si="40"/>
        <v>27982.7</v>
      </c>
      <c r="V110" s="10">
        <f t="shared" si="41"/>
        <v>365185179</v>
      </c>
      <c r="W110" s="2">
        <f t="shared" si="42"/>
        <v>13.671805422193222</v>
      </c>
      <c r="Y110" s="2">
        <f t="shared" si="43"/>
        <v>0.43825138235261385</v>
      </c>
    </row>
    <row r="111" spans="1:28" x14ac:dyDescent="0.2">
      <c r="A111" s="11" t="s">
        <v>19</v>
      </c>
      <c r="B111" s="2">
        <v>0.04</v>
      </c>
      <c r="C111" s="2">
        <v>2</v>
      </c>
      <c r="E111" s="10">
        <v>1477.8</v>
      </c>
      <c r="F111" s="10">
        <v>1552.18</v>
      </c>
      <c r="G111" s="10">
        <v>3651134.03</v>
      </c>
      <c r="H111" s="10">
        <v>2951.23</v>
      </c>
      <c r="J111" s="10">
        <f>E111*10</f>
        <v>14778</v>
      </c>
      <c r="K111" s="10">
        <f>F111*10</f>
        <v>15521.800000000001</v>
      </c>
      <c r="L111" s="10">
        <f>G111*100</f>
        <v>365113403</v>
      </c>
      <c r="M111" s="10">
        <f>H111*100</f>
        <v>295123</v>
      </c>
      <c r="O111" s="2">
        <f t="shared" si="35"/>
        <v>1237.1567210959499</v>
      </c>
      <c r="P111" s="2">
        <f t="shared" si="36"/>
        <v>0.95208029996521015</v>
      </c>
      <c r="Q111" s="2">
        <f t="shared" si="37"/>
        <v>7.1205710588669726</v>
      </c>
      <c r="R111" s="2">
        <f t="shared" si="38"/>
        <v>-4.9105899044971715E-2</v>
      </c>
      <c r="S111" s="2">
        <f t="shared" si="39"/>
        <v>7.1696769579119444</v>
      </c>
      <c r="U111" s="10">
        <f t="shared" si="40"/>
        <v>30299.800000000003</v>
      </c>
      <c r="V111" s="10">
        <f t="shared" si="41"/>
        <v>365408526</v>
      </c>
      <c r="W111" s="2">
        <f t="shared" si="42"/>
        <v>13.557914405079158</v>
      </c>
      <c r="Y111" s="2">
        <f t="shared" si="43"/>
        <v>0.52881857369050744</v>
      </c>
    </row>
    <row r="112" spans="1:28" x14ac:dyDescent="0.2">
      <c r="A112" s="11" t="s">
        <v>19</v>
      </c>
      <c r="B112" s="2">
        <v>0.04</v>
      </c>
      <c r="C112" s="2">
        <v>3</v>
      </c>
      <c r="E112" s="10">
        <v>932.02</v>
      </c>
      <c r="F112" s="10">
        <v>949.71</v>
      </c>
      <c r="G112" s="10">
        <v>3833713.13</v>
      </c>
      <c r="H112" s="10">
        <v>1627.07</v>
      </c>
      <c r="J112" s="10">
        <f>E112*10</f>
        <v>9320.2000000000007</v>
      </c>
      <c r="K112" s="10">
        <f>F112*10</f>
        <v>9497.1</v>
      </c>
      <c r="L112" s="10">
        <f>G112*100</f>
        <v>383371313</v>
      </c>
      <c r="M112" s="10">
        <f>H112*100</f>
        <v>162707</v>
      </c>
      <c r="O112" s="2">
        <f t="shared" si="35"/>
        <v>2356.2066352400325</v>
      </c>
      <c r="P112" s="2">
        <f t="shared" si="36"/>
        <v>0.98137326131134772</v>
      </c>
      <c r="Q112" s="2">
        <f t="shared" si="37"/>
        <v>7.764808246884801</v>
      </c>
      <c r="R112" s="2">
        <f t="shared" si="38"/>
        <v>-1.8802401151596669E-2</v>
      </c>
      <c r="S112" s="2">
        <f t="shared" si="39"/>
        <v>7.7836106480363974</v>
      </c>
      <c r="U112" s="10">
        <f t="shared" si="40"/>
        <v>18817.300000000003</v>
      </c>
      <c r="V112" s="10">
        <f t="shared" si="41"/>
        <v>383534020</v>
      </c>
      <c r="W112" s="2">
        <f t="shared" si="42"/>
        <v>14.315007294165982</v>
      </c>
      <c r="Y112" s="2">
        <f t="shared" si="43"/>
        <v>0.54373780523385229</v>
      </c>
      <c r="Z112" s="2">
        <f t="shared" si="52"/>
        <v>0.50360258709232453</v>
      </c>
      <c r="AA112">
        <f t="shared" ref="AA112" si="67">Z112-Z$100</f>
        <v>0.29499156069204768</v>
      </c>
      <c r="AB112" s="2">
        <f>_xlfn.STDEV.S(Y110:Y112)</f>
        <v>5.7085294412481322E-2</v>
      </c>
    </row>
    <row r="113" spans="1:28" x14ac:dyDescent="0.2">
      <c r="A113" s="11" t="s">
        <v>21</v>
      </c>
      <c r="B113" s="2">
        <v>0.04</v>
      </c>
      <c r="C113" s="2">
        <v>1</v>
      </c>
      <c r="E113" s="10">
        <v>1392.33</v>
      </c>
      <c r="F113" s="10">
        <v>1107.3499999999999</v>
      </c>
      <c r="G113" s="10">
        <v>3479999.76</v>
      </c>
      <c r="H113" s="10">
        <v>5925.93</v>
      </c>
      <c r="J113" s="10">
        <v>13923.3</v>
      </c>
      <c r="K113" s="10">
        <v>11073.5</v>
      </c>
      <c r="L113" s="10">
        <v>347999976</v>
      </c>
      <c r="M113" s="10">
        <v>592593</v>
      </c>
      <c r="O113" s="2">
        <f t="shared" si="35"/>
        <v>587.24955576593038</v>
      </c>
      <c r="P113" s="2">
        <f t="shared" si="36"/>
        <v>1.257353140380187</v>
      </c>
      <c r="Q113" s="2">
        <f t="shared" si="37"/>
        <v>6.3754498670737387</v>
      </c>
      <c r="R113" s="2">
        <f t="shared" si="38"/>
        <v>0.22900882919762119</v>
      </c>
      <c r="S113" s="2">
        <f t="shared" si="39"/>
        <v>6.1464410378761176</v>
      </c>
      <c r="U113" s="10">
        <f t="shared" si="40"/>
        <v>24996.799999999999</v>
      </c>
      <c r="V113" s="10">
        <f t="shared" si="41"/>
        <v>348592569</v>
      </c>
      <c r="W113" s="2">
        <f t="shared" si="42"/>
        <v>13.767510777092026</v>
      </c>
      <c r="Y113" s="2">
        <f t="shared" si="43"/>
        <v>0.44644534058424534</v>
      </c>
    </row>
    <row r="114" spans="1:28" x14ac:dyDescent="0.2">
      <c r="A114" s="11" t="s">
        <v>21</v>
      </c>
      <c r="B114" s="2">
        <v>0.04</v>
      </c>
      <c r="C114" s="2">
        <v>2</v>
      </c>
      <c r="E114" s="10">
        <v>1588.12</v>
      </c>
      <c r="F114" s="10">
        <v>1624.97</v>
      </c>
      <c r="G114" s="10">
        <v>3503139.89</v>
      </c>
      <c r="H114" s="10">
        <v>6578.95</v>
      </c>
      <c r="J114" s="10">
        <f>E114*10</f>
        <v>15881.199999999999</v>
      </c>
      <c r="K114" s="10">
        <f>F114*10</f>
        <v>16249.7</v>
      </c>
      <c r="L114" s="10">
        <f>G114*100</f>
        <v>350313989</v>
      </c>
      <c r="M114" s="10">
        <f>H114*100</f>
        <v>657895</v>
      </c>
      <c r="O114" s="2">
        <f t="shared" si="35"/>
        <v>532.47705028917983</v>
      </c>
      <c r="P114" s="2">
        <f t="shared" si="36"/>
        <v>0.97732265826446019</v>
      </c>
      <c r="Q114" s="2">
        <f t="shared" si="37"/>
        <v>6.2775397986063437</v>
      </c>
      <c r="R114" s="2">
        <f t="shared" si="38"/>
        <v>-2.293842735227242E-2</v>
      </c>
      <c r="S114" s="2">
        <f t="shared" si="39"/>
        <v>6.3004782259586163</v>
      </c>
      <c r="U114" s="10">
        <f t="shared" si="40"/>
        <v>32130.9</v>
      </c>
      <c r="V114" s="10">
        <f t="shared" si="41"/>
        <v>350971884</v>
      </c>
      <c r="W114" s="2">
        <f t="shared" si="42"/>
        <v>13.415106450009436</v>
      </c>
      <c r="Y114" s="2">
        <f t="shared" si="43"/>
        <v>0.46965547753474479</v>
      </c>
    </row>
    <row r="115" spans="1:28" x14ac:dyDescent="0.2">
      <c r="A115" s="11" t="s">
        <v>21</v>
      </c>
      <c r="B115" s="2">
        <v>0.04</v>
      </c>
      <c r="C115" s="2">
        <v>3</v>
      </c>
      <c r="E115" s="10">
        <v>853.22</v>
      </c>
      <c r="F115" s="10">
        <v>916.91</v>
      </c>
      <c r="G115" s="10">
        <v>3966935.3</v>
      </c>
      <c r="H115" s="10">
        <v>1510.57</v>
      </c>
      <c r="J115" s="10">
        <f>E115*10</f>
        <v>8532.2000000000007</v>
      </c>
      <c r="K115" s="10">
        <f>F115*10</f>
        <v>9169.1</v>
      </c>
      <c r="L115" s="10">
        <f>G115*100</f>
        <v>396693530</v>
      </c>
      <c r="M115" s="10">
        <f>H115*100</f>
        <v>151057</v>
      </c>
      <c r="O115" s="2">
        <f t="shared" si="35"/>
        <v>2626.11815407429</v>
      </c>
      <c r="P115" s="2">
        <f t="shared" si="36"/>
        <v>0.93053843888713184</v>
      </c>
      <c r="Q115" s="2">
        <f t="shared" si="37"/>
        <v>7.8732620477859179</v>
      </c>
      <c r="R115" s="2">
        <f t="shared" si="38"/>
        <v>-7.199189382600045E-2</v>
      </c>
      <c r="S115" s="2">
        <f t="shared" si="39"/>
        <v>7.9452539416119183</v>
      </c>
      <c r="U115" s="10">
        <f t="shared" si="40"/>
        <v>17701.300000000003</v>
      </c>
      <c r="V115" s="10">
        <f t="shared" si="41"/>
        <v>396844587</v>
      </c>
      <c r="W115" s="2">
        <f t="shared" si="42"/>
        <v>14.452431189590474</v>
      </c>
      <c r="Y115" s="2">
        <f t="shared" si="43"/>
        <v>0.54975206851941816</v>
      </c>
      <c r="Z115" s="2">
        <f t="shared" si="54"/>
        <v>0.48861762887946947</v>
      </c>
      <c r="AA115">
        <f t="shared" ref="AA115" si="68">Z115-Z$100</f>
        <v>0.28000660247919262</v>
      </c>
      <c r="AB115" s="2">
        <f>_xlfn.STDEV.S(Y113:Y115)</f>
        <v>5.4200944612461652E-2</v>
      </c>
    </row>
    <row r="116" spans="1:28" x14ac:dyDescent="0.2">
      <c r="A116" s="11" t="s">
        <v>22</v>
      </c>
      <c r="B116" s="2">
        <v>0.04</v>
      </c>
      <c r="C116" s="2">
        <v>1</v>
      </c>
      <c r="E116" s="10">
        <v>1278.97</v>
      </c>
      <c r="F116" s="10">
        <v>1399.54</v>
      </c>
      <c r="G116" s="10">
        <v>3526490.72</v>
      </c>
      <c r="H116" s="10">
        <v>14641.51</v>
      </c>
      <c r="J116" s="10">
        <v>12789.7</v>
      </c>
      <c r="K116" s="10">
        <v>13995.4</v>
      </c>
      <c r="L116" s="10">
        <v>352649072</v>
      </c>
      <c r="M116" s="10">
        <v>1464151</v>
      </c>
      <c r="O116" s="2">
        <f t="shared" ref="O116:O145" si="69">L116/M116</f>
        <v>240.8556713071261</v>
      </c>
      <c r="P116" s="2">
        <f t="shared" ref="P116:P145" si="70">J116/K116</f>
        <v>0.9138502650871001</v>
      </c>
      <c r="Q116" s="2">
        <f t="shared" ref="Q116:Q145" si="71">LN(O116)</f>
        <v>5.4841978798495568</v>
      </c>
      <c r="R116" s="2">
        <f t="shared" ref="R116:R145" si="72">LN(P116)</f>
        <v>-9.0088544704472293E-2</v>
      </c>
      <c r="S116" s="2">
        <f t="shared" ref="S116:S145" si="73">Q116-R116</f>
        <v>5.5742864245540291</v>
      </c>
      <c r="U116" s="10">
        <f t="shared" ref="U116:U145" si="74">J116+K116</f>
        <v>26785.1</v>
      </c>
      <c r="V116" s="10">
        <f t="shared" ref="V116:V145" si="75">L116+M116</f>
        <v>354113223</v>
      </c>
      <c r="W116" s="2">
        <f t="shared" ref="W116:W145" si="76">LN(V116/U116)/LN(2)</f>
        <v>13.690492413943899</v>
      </c>
      <c r="Y116" s="2">
        <f t="shared" ref="Y116:Y145" si="77">S116/W116</f>
        <v>0.40716478677396328</v>
      </c>
    </row>
    <row r="117" spans="1:28" x14ac:dyDescent="0.2">
      <c r="A117" s="11" t="s">
        <v>22</v>
      </c>
      <c r="B117" s="2">
        <v>0.04</v>
      </c>
      <c r="C117" s="2">
        <v>2</v>
      </c>
      <c r="E117" s="10">
        <v>1499.81</v>
      </c>
      <c r="F117" s="10">
        <v>1496.76</v>
      </c>
      <c r="G117" s="10">
        <v>3656381.84</v>
      </c>
      <c r="H117" s="10">
        <v>17141.97</v>
      </c>
      <c r="J117" s="10">
        <f>E117*10</f>
        <v>14998.099999999999</v>
      </c>
      <c r="K117" s="10">
        <f>F117*10</f>
        <v>14967.6</v>
      </c>
      <c r="L117" s="10">
        <f>G117*100</f>
        <v>365638184</v>
      </c>
      <c r="M117" s="10">
        <f>H117*100</f>
        <v>1714197</v>
      </c>
      <c r="O117" s="2">
        <f t="shared" si="69"/>
        <v>213.29997894057684</v>
      </c>
      <c r="P117" s="2">
        <f t="shared" si="70"/>
        <v>1.0020377348405889</v>
      </c>
      <c r="Q117" s="2">
        <f t="shared" si="71"/>
        <v>5.3626995267458275</v>
      </c>
      <c r="R117" s="2">
        <f t="shared" si="72"/>
        <v>2.0356614751168753E-3</v>
      </c>
      <c r="S117" s="2">
        <f t="shared" si="73"/>
        <v>5.3606638652707108</v>
      </c>
      <c r="U117" s="10">
        <f t="shared" si="74"/>
        <v>29965.699999999997</v>
      </c>
      <c r="V117" s="10">
        <f t="shared" si="75"/>
        <v>367352381</v>
      </c>
      <c r="W117" s="2">
        <f t="shared" si="76"/>
        <v>13.581564929334252</v>
      </c>
      <c r="Y117" s="2">
        <f t="shared" si="77"/>
        <v>0.39470148640179437</v>
      </c>
    </row>
    <row r="118" spans="1:28" x14ac:dyDescent="0.2">
      <c r="A118" s="11" t="s">
        <v>22</v>
      </c>
      <c r="B118" s="2">
        <v>0.04</v>
      </c>
      <c r="C118" s="2">
        <v>3</v>
      </c>
      <c r="E118" s="10">
        <v>855.77</v>
      </c>
      <c r="F118" s="10">
        <v>917.76</v>
      </c>
      <c r="G118" s="10">
        <v>3941591.31</v>
      </c>
      <c r="H118" s="10">
        <v>2517.62</v>
      </c>
      <c r="J118" s="10">
        <f>E118*10</f>
        <v>8557.7000000000007</v>
      </c>
      <c r="K118" s="10">
        <f>F118*10</f>
        <v>9177.6</v>
      </c>
      <c r="L118" s="10">
        <f>G118*100</f>
        <v>394159131</v>
      </c>
      <c r="M118" s="10">
        <f>H118*100</f>
        <v>251762</v>
      </c>
      <c r="O118" s="2">
        <f t="shared" si="69"/>
        <v>1565.6021599764858</v>
      </c>
      <c r="P118" s="2">
        <f t="shared" si="70"/>
        <v>0.9324551080892608</v>
      </c>
      <c r="Q118" s="2">
        <f t="shared" si="71"/>
        <v>7.3560257957286446</v>
      </c>
      <c r="R118" s="2">
        <f t="shared" si="72"/>
        <v>-6.9934270082241443E-2</v>
      </c>
      <c r="S118" s="2">
        <f t="shared" si="73"/>
        <v>7.4259600658108864</v>
      </c>
      <c r="U118" s="10">
        <f t="shared" si="74"/>
        <v>17735.300000000003</v>
      </c>
      <c r="V118" s="10">
        <f t="shared" si="75"/>
        <v>394410893</v>
      </c>
      <c r="W118" s="2">
        <f t="shared" si="76"/>
        <v>14.440788042484128</v>
      </c>
      <c r="Y118" s="2">
        <f t="shared" si="77"/>
        <v>0.51423509880236851</v>
      </c>
      <c r="Z118" s="2">
        <f t="shared" si="56"/>
        <v>0.43870045732604207</v>
      </c>
      <c r="AA118">
        <f t="shared" ref="AA118" si="78">Z118-Z$100</f>
        <v>0.23008943092576525</v>
      </c>
      <c r="AB118" s="2">
        <f>_xlfn.STDEV.S(Y116:Y118)</f>
        <v>6.5711072212067415E-2</v>
      </c>
    </row>
    <row r="119" spans="1:28" x14ac:dyDescent="0.2">
      <c r="A119" s="11" t="s">
        <v>23</v>
      </c>
      <c r="B119" s="2">
        <v>0.04</v>
      </c>
      <c r="C119" s="2">
        <v>1</v>
      </c>
      <c r="E119" s="10">
        <v>1446.04</v>
      </c>
      <c r="F119" s="10">
        <v>1671.97</v>
      </c>
      <c r="G119" s="10">
        <v>3364604.49</v>
      </c>
      <c r="H119" s="10">
        <v>63320.69</v>
      </c>
      <c r="J119" s="10">
        <v>14460.4</v>
      </c>
      <c r="K119" s="10">
        <v>16719.7</v>
      </c>
      <c r="L119" s="10">
        <v>336460449</v>
      </c>
      <c r="M119" s="10">
        <v>6332069</v>
      </c>
      <c r="O119" s="2">
        <f t="shared" si="69"/>
        <v>53.135941664564932</v>
      </c>
      <c r="P119" s="2">
        <f t="shared" si="70"/>
        <v>0.86487197736801491</v>
      </c>
      <c r="Q119" s="2">
        <f t="shared" si="71"/>
        <v>3.9728535667823301</v>
      </c>
      <c r="R119" s="2">
        <f t="shared" si="72"/>
        <v>-0.14517378604654618</v>
      </c>
      <c r="S119" s="2">
        <f t="shared" si="73"/>
        <v>4.118027352828876</v>
      </c>
      <c r="U119" s="10">
        <f t="shared" si="74"/>
        <v>31180.1</v>
      </c>
      <c r="V119" s="10">
        <f t="shared" si="75"/>
        <v>342792518</v>
      </c>
      <c r="W119" s="2">
        <f t="shared" si="76"/>
        <v>13.424422445178752</v>
      </c>
      <c r="Y119" s="2">
        <f t="shared" si="77"/>
        <v>0.30675638893558693</v>
      </c>
    </row>
    <row r="120" spans="1:28" x14ac:dyDescent="0.2">
      <c r="A120" s="11" t="s">
        <v>23</v>
      </c>
      <c r="B120" s="2">
        <v>0.04</v>
      </c>
      <c r="C120" s="2">
        <v>2</v>
      </c>
      <c r="E120" s="10">
        <v>1497.09</v>
      </c>
      <c r="F120" s="10">
        <v>1551.3</v>
      </c>
      <c r="G120" s="10">
        <v>3867062.74</v>
      </c>
      <c r="H120" s="10">
        <v>24575.29</v>
      </c>
      <c r="J120" s="10">
        <f>E120*10</f>
        <v>14970.9</v>
      </c>
      <c r="K120" s="10">
        <f>F120*10</f>
        <v>15513</v>
      </c>
      <c r="L120" s="10">
        <f>G120*100</f>
        <v>386706274</v>
      </c>
      <c r="M120" s="10">
        <f>H120*100</f>
        <v>2457529</v>
      </c>
      <c r="O120" s="2">
        <f t="shared" si="69"/>
        <v>157.35573171262678</v>
      </c>
      <c r="P120" s="2">
        <f t="shared" si="70"/>
        <v>0.96505511506478436</v>
      </c>
      <c r="Q120" s="2">
        <f t="shared" si="71"/>
        <v>5.0585090493651101</v>
      </c>
      <c r="R120" s="2">
        <f t="shared" si="72"/>
        <v>-3.5570065217325406E-2</v>
      </c>
      <c r="S120" s="2">
        <f t="shared" si="73"/>
        <v>5.0940791145824358</v>
      </c>
      <c r="U120" s="10">
        <f t="shared" si="74"/>
        <v>30483.9</v>
      </c>
      <c r="V120" s="10">
        <f t="shared" si="75"/>
        <v>389163803</v>
      </c>
      <c r="W120" s="2">
        <f t="shared" si="76"/>
        <v>13.640042419771497</v>
      </c>
      <c r="Y120" s="2">
        <f t="shared" si="77"/>
        <v>0.37346504928741808</v>
      </c>
    </row>
    <row r="121" spans="1:28" x14ac:dyDescent="0.2">
      <c r="A121" s="11" t="s">
        <v>23</v>
      </c>
      <c r="B121" s="2">
        <v>0.04</v>
      </c>
      <c r="C121" s="2">
        <v>3</v>
      </c>
      <c r="E121" s="10">
        <v>852.24</v>
      </c>
      <c r="F121" s="10">
        <v>978.58</v>
      </c>
      <c r="G121" s="10">
        <v>3793254.64</v>
      </c>
      <c r="H121" s="10">
        <v>13458.73</v>
      </c>
      <c r="J121" s="10">
        <f>E121*10</f>
        <v>8522.4</v>
      </c>
      <c r="K121" s="10">
        <f>F121*10</f>
        <v>9785.8000000000011</v>
      </c>
      <c r="L121" s="10">
        <f>G121*100</f>
        <v>379325464</v>
      </c>
      <c r="M121" s="10">
        <f>H121*100</f>
        <v>1345873</v>
      </c>
      <c r="O121" s="2">
        <f t="shared" si="69"/>
        <v>281.84343099237446</v>
      </c>
      <c r="P121" s="2">
        <f t="shared" si="70"/>
        <v>0.87089456150749034</v>
      </c>
      <c r="Q121" s="2">
        <f t="shared" si="71"/>
        <v>5.6413517075054873</v>
      </c>
      <c r="R121" s="2">
        <f t="shared" si="72"/>
        <v>-0.13823436398374234</v>
      </c>
      <c r="S121" s="2">
        <f t="shared" si="73"/>
        <v>5.7795860714892298</v>
      </c>
      <c r="U121" s="10">
        <f t="shared" si="74"/>
        <v>18308.2</v>
      </c>
      <c r="V121" s="10">
        <f t="shared" si="75"/>
        <v>380671337</v>
      </c>
      <c r="W121" s="2">
        <f t="shared" si="76"/>
        <v>14.343768367248844</v>
      </c>
      <c r="Y121" s="2">
        <f t="shared" si="77"/>
        <v>0.40293358924324035</v>
      </c>
      <c r="Z121" s="2">
        <f t="shared" ref="Z121" si="79">AVERAGE(Y119:Y121)</f>
        <v>0.36105167582208181</v>
      </c>
      <c r="AA121">
        <f t="shared" ref="AA121" si="80">Z121-Z$100</f>
        <v>0.15244064942180499</v>
      </c>
      <c r="AB121" s="2">
        <f>_xlfn.STDEV.S(Y119:Y121)</f>
        <v>4.9275575545568766E-2</v>
      </c>
    </row>
    <row r="122" spans="1:28" x14ac:dyDescent="0.2">
      <c r="A122" s="11" t="s">
        <v>16</v>
      </c>
      <c r="B122" s="2">
        <v>0.08</v>
      </c>
      <c r="C122" s="2">
        <v>1</v>
      </c>
      <c r="E122" s="10">
        <v>1351.33</v>
      </c>
      <c r="F122" s="10">
        <v>1447.56</v>
      </c>
      <c r="G122" s="10">
        <v>459.82</v>
      </c>
      <c r="H122" s="10">
        <v>59.98</v>
      </c>
      <c r="J122" s="10">
        <v>13513.3</v>
      </c>
      <c r="K122" s="10">
        <v>14475.599999999999</v>
      </c>
      <c r="L122" s="10">
        <v>45982</v>
      </c>
      <c r="M122" s="10">
        <v>5998</v>
      </c>
      <c r="O122" s="2">
        <f t="shared" si="69"/>
        <v>7.6662220740246747</v>
      </c>
      <c r="P122" s="2">
        <f t="shared" si="70"/>
        <v>0.93352261736991904</v>
      </c>
      <c r="Q122" s="2">
        <f t="shared" si="71"/>
        <v>2.0368239352349273</v>
      </c>
      <c r="R122" s="2">
        <f t="shared" si="72"/>
        <v>-6.8790087724055302E-2</v>
      </c>
      <c r="S122" s="2">
        <f t="shared" si="73"/>
        <v>2.1056140229589828</v>
      </c>
      <c r="U122" s="10">
        <f t="shared" si="74"/>
        <v>27988.899999999998</v>
      </c>
      <c r="V122" s="10">
        <f t="shared" si="75"/>
        <v>51980</v>
      </c>
      <c r="W122" s="2">
        <f t="shared" si="76"/>
        <v>0.89310184556771921</v>
      </c>
      <c r="Y122" s="2">
        <f t="shared" si="77"/>
        <v>2.3576415538818023</v>
      </c>
    </row>
    <row r="123" spans="1:28" x14ac:dyDescent="0.2">
      <c r="A123" s="11" t="s">
        <v>16</v>
      </c>
      <c r="B123" s="2">
        <v>0.08</v>
      </c>
      <c r="C123" s="2">
        <v>2</v>
      </c>
      <c r="E123" s="10">
        <v>1594.52</v>
      </c>
      <c r="F123" s="10">
        <v>1436.37</v>
      </c>
      <c r="G123" s="10">
        <v>860.34</v>
      </c>
      <c r="H123" s="10">
        <v>60.02</v>
      </c>
      <c r="J123" s="10">
        <f>E123*10</f>
        <v>15945.2</v>
      </c>
      <c r="K123" s="10">
        <f>F123*10</f>
        <v>14363.699999999999</v>
      </c>
      <c r="L123" s="10">
        <f>G123*100</f>
        <v>86034</v>
      </c>
      <c r="M123" s="10">
        <f>H123*100</f>
        <v>6002</v>
      </c>
      <c r="O123" s="2">
        <f t="shared" si="69"/>
        <v>14.334221926024659</v>
      </c>
      <c r="P123" s="2">
        <f t="shared" si="70"/>
        <v>1.1101039425774697</v>
      </c>
      <c r="Q123" s="2">
        <f t="shared" si="71"/>
        <v>2.6626498199427817</v>
      </c>
      <c r="R123" s="2">
        <f t="shared" si="72"/>
        <v>0.10445365290179237</v>
      </c>
      <c r="S123" s="2">
        <f t="shared" si="73"/>
        <v>2.5581961670409892</v>
      </c>
      <c r="U123" s="10">
        <f t="shared" si="74"/>
        <v>30308.9</v>
      </c>
      <c r="V123" s="10">
        <f t="shared" si="75"/>
        <v>92036</v>
      </c>
      <c r="W123" s="2">
        <f t="shared" si="76"/>
        <v>1.6024567902040141</v>
      </c>
      <c r="Y123" s="2">
        <f t="shared" si="77"/>
        <v>1.5964213092543336</v>
      </c>
    </row>
    <row r="124" spans="1:28" x14ac:dyDescent="0.2">
      <c r="A124" s="11" t="s">
        <v>16</v>
      </c>
      <c r="B124" s="2">
        <v>0.08</v>
      </c>
      <c r="C124" s="2">
        <v>3</v>
      </c>
      <c r="E124" s="10">
        <v>871.9</v>
      </c>
      <c r="F124" s="10">
        <v>886.41</v>
      </c>
      <c r="G124" s="10">
        <v>600.24</v>
      </c>
      <c r="H124" s="10">
        <v>0</v>
      </c>
      <c r="J124" s="10">
        <f>E124*10</f>
        <v>8719</v>
      </c>
      <c r="K124" s="10">
        <f>F124*10</f>
        <v>8864.1</v>
      </c>
      <c r="L124" s="10">
        <f>G124*100</f>
        <v>60024</v>
      </c>
      <c r="M124" s="10">
        <f>H124*100</f>
        <v>0</v>
      </c>
      <c r="O124" s="2" t="e">
        <f t="shared" si="69"/>
        <v>#DIV/0!</v>
      </c>
      <c r="P124" s="2">
        <f t="shared" si="70"/>
        <v>0.98363059983529066</v>
      </c>
      <c r="Q124" s="2" t="e">
        <f t="shared" si="71"/>
        <v>#DIV/0!</v>
      </c>
      <c r="R124" s="2">
        <f t="shared" si="72"/>
        <v>-1.6504859084061033E-2</v>
      </c>
      <c r="S124" s="2" t="e">
        <f t="shared" si="73"/>
        <v>#DIV/0!</v>
      </c>
      <c r="U124" s="10">
        <f t="shared" si="74"/>
        <v>17583.099999999999</v>
      </c>
      <c r="V124" s="10">
        <f t="shared" si="75"/>
        <v>60024</v>
      </c>
      <c r="W124" s="2">
        <f t="shared" si="76"/>
        <v>1.7713500151493533</v>
      </c>
      <c r="Y124" s="2" t="e">
        <f t="shared" si="77"/>
        <v>#DIV/0!</v>
      </c>
      <c r="Z124" s="2" t="e">
        <f t="shared" si="54"/>
        <v>#DIV/0!</v>
      </c>
      <c r="AA124" t="e">
        <f>Z124-Z$124</f>
        <v>#DIV/0!</v>
      </c>
      <c r="AB124" s="2" t="e">
        <f>_xlfn.STDEV.S(Y122:Y124)</f>
        <v>#DIV/0!</v>
      </c>
    </row>
    <row r="125" spans="1:28" x14ac:dyDescent="0.2">
      <c r="A125" s="11" t="s">
        <v>17</v>
      </c>
      <c r="B125" s="2">
        <v>0.08</v>
      </c>
      <c r="C125" s="2">
        <v>1</v>
      </c>
      <c r="E125" s="10">
        <v>1299.81</v>
      </c>
      <c r="F125" s="10">
        <v>1478.72</v>
      </c>
      <c r="G125" s="10">
        <v>540.22</v>
      </c>
      <c r="H125" s="10">
        <v>80.03</v>
      </c>
      <c r="J125" s="10">
        <v>12998.099999999999</v>
      </c>
      <c r="K125" s="10">
        <v>14787.2</v>
      </c>
      <c r="L125" s="10">
        <v>54022</v>
      </c>
      <c r="M125" s="10">
        <v>8003</v>
      </c>
      <c r="O125" s="2">
        <f t="shared" si="69"/>
        <v>6.7502186679995004</v>
      </c>
      <c r="P125" s="2">
        <f t="shared" si="70"/>
        <v>0.87901022505951076</v>
      </c>
      <c r="Q125" s="2">
        <f t="shared" si="71"/>
        <v>1.9095748996189086</v>
      </c>
      <c r="R125" s="2">
        <f t="shared" si="72"/>
        <v>-0.12895874875994165</v>
      </c>
      <c r="S125" s="2">
        <f t="shared" si="73"/>
        <v>2.0385336483788503</v>
      </c>
      <c r="U125" s="10">
        <f t="shared" si="74"/>
        <v>27785.3</v>
      </c>
      <c r="V125" s="10">
        <f t="shared" si="75"/>
        <v>62025</v>
      </c>
      <c r="W125" s="2">
        <f t="shared" si="76"/>
        <v>1.1585280128569913</v>
      </c>
      <c r="Y125" s="2">
        <f t="shared" si="77"/>
        <v>1.7595894322414516</v>
      </c>
    </row>
    <row r="126" spans="1:28" x14ac:dyDescent="0.2">
      <c r="A126" s="11" t="s">
        <v>17</v>
      </c>
      <c r="B126" s="2">
        <v>0.08</v>
      </c>
      <c r="C126" s="2">
        <v>2</v>
      </c>
      <c r="E126" s="10">
        <v>1652.87</v>
      </c>
      <c r="F126" s="10">
        <v>1664.98</v>
      </c>
      <c r="G126" s="10">
        <v>859.66</v>
      </c>
      <c r="H126" s="10">
        <v>239.9</v>
      </c>
      <c r="J126" s="10">
        <f>E126*10</f>
        <v>16528.699999999997</v>
      </c>
      <c r="K126" s="10">
        <f>F126*10</f>
        <v>16649.8</v>
      </c>
      <c r="L126" s="10">
        <f>G126*100</f>
        <v>85966</v>
      </c>
      <c r="M126" s="10">
        <f>H126*100</f>
        <v>23990</v>
      </c>
      <c r="O126" s="2">
        <f t="shared" si="69"/>
        <v>3.5834097540641934</v>
      </c>
      <c r="P126" s="2">
        <f t="shared" si="70"/>
        <v>0.99272663935903116</v>
      </c>
      <c r="Q126" s="2">
        <f t="shared" si="71"/>
        <v>1.2763147923937399</v>
      </c>
      <c r="R126" s="2">
        <f t="shared" si="72"/>
        <v>-7.2999404901170333E-3</v>
      </c>
      <c r="S126" s="2">
        <f t="shared" si="73"/>
        <v>1.283614732883857</v>
      </c>
      <c r="U126" s="10">
        <f t="shared" si="74"/>
        <v>33178.5</v>
      </c>
      <c r="V126" s="10">
        <f t="shared" si="75"/>
        <v>109956</v>
      </c>
      <c r="W126" s="2">
        <f t="shared" si="76"/>
        <v>1.7286057616498767</v>
      </c>
      <c r="Y126" s="2">
        <f t="shared" si="77"/>
        <v>0.74257228649909413</v>
      </c>
    </row>
    <row r="127" spans="1:28" x14ac:dyDescent="0.2">
      <c r="A127" s="11" t="s">
        <v>17</v>
      </c>
      <c r="B127" s="2">
        <v>0.08</v>
      </c>
      <c r="C127" s="2">
        <v>3</v>
      </c>
      <c r="E127" s="10">
        <v>822.97</v>
      </c>
      <c r="F127" s="10">
        <v>976</v>
      </c>
      <c r="G127" s="10">
        <v>520.65</v>
      </c>
      <c r="H127" s="10">
        <v>47098.41</v>
      </c>
      <c r="J127" s="10">
        <f>E127*10</f>
        <v>8229.7000000000007</v>
      </c>
      <c r="K127" s="10">
        <f>F127*10</f>
        <v>9760</v>
      </c>
      <c r="L127" s="10">
        <f>G127*100</f>
        <v>52065</v>
      </c>
      <c r="M127" s="10">
        <f>H127*100</f>
        <v>4709841</v>
      </c>
      <c r="O127" s="2">
        <f t="shared" si="69"/>
        <v>1.1054513305226228E-2</v>
      </c>
      <c r="P127" s="2">
        <f t="shared" si="70"/>
        <v>0.84320696721311483</v>
      </c>
      <c r="Q127" s="2">
        <f t="shared" si="71"/>
        <v>-4.504916490497008</v>
      </c>
      <c r="R127" s="2">
        <f t="shared" si="72"/>
        <v>-0.17054283840527332</v>
      </c>
      <c r="S127" s="2">
        <f t="shared" si="73"/>
        <v>-4.3343736520917346</v>
      </c>
      <c r="U127" s="10">
        <f t="shared" si="74"/>
        <v>17989.7</v>
      </c>
      <c r="V127" s="10">
        <f t="shared" si="75"/>
        <v>4761906</v>
      </c>
      <c r="W127" s="2">
        <f t="shared" si="76"/>
        <v>8.0482242037656171</v>
      </c>
      <c r="Y127" s="2">
        <f t="shared" si="77"/>
        <v>-0.53855031151639143</v>
      </c>
      <c r="Z127" s="2">
        <f t="shared" si="56"/>
        <v>0.65453713574138483</v>
      </c>
      <c r="AA127" t="e">
        <f t="shared" ref="AA127" si="81">Z127-Z$124</f>
        <v>#DIV/0!</v>
      </c>
      <c r="AB127" s="2">
        <f>_xlfn.STDEV.S(Y125:Y127)</f>
        <v>1.1515963751621225</v>
      </c>
    </row>
    <row r="128" spans="1:28" x14ac:dyDescent="0.2">
      <c r="A128" s="11" t="s">
        <v>20</v>
      </c>
      <c r="B128" s="2">
        <v>0.08</v>
      </c>
      <c r="C128" s="2">
        <v>1</v>
      </c>
      <c r="E128" s="10">
        <v>1309.03</v>
      </c>
      <c r="F128" s="10">
        <v>1511.67</v>
      </c>
      <c r="G128" s="10">
        <v>8470.5</v>
      </c>
      <c r="H128" s="10">
        <v>1221.51</v>
      </c>
      <c r="J128" s="10">
        <v>13090.3</v>
      </c>
      <c r="K128" s="10">
        <v>15116.7</v>
      </c>
      <c r="L128" s="10">
        <v>847050</v>
      </c>
      <c r="M128" s="10">
        <v>122151</v>
      </c>
      <c r="O128" s="2">
        <f t="shared" si="69"/>
        <v>6.934449984036152</v>
      </c>
      <c r="P128" s="2">
        <f t="shared" si="70"/>
        <v>0.86594957894249402</v>
      </c>
      <c r="Q128" s="2">
        <f t="shared" si="71"/>
        <v>1.9365017404609652</v>
      </c>
      <c r="R128" s="2">
        <f t="shared" si="72"/>
        <v>-0.14392859504486796</v>
      </c>
      <c r="S128" s="2">
        <f t="shared" si="73"/>
        <v>2.0804303355058331</v>
      </c>
      <c r="U128" s="10">
        <f t="shared" si="74"/>
        <v>28207</v>
      </c>
      <c r="V128" s="10">
        <f t="shared" si="75"/>
        <v>969201</v>
      </c>
      <c r="W128" s="2">
        <f t="shared" si="76"/>
        <v>5.102670754243273</v>
      </c>
      <c r="Y128" s="2">
        <f t="shared" si="77"/>
        <v>0.40771400619485221</v>
      </c>
    </row>
    <row r="129" spans="1:28" x14ac:dyDescent="0.2">
      <c r="A129" s="11" t="s">
        <v>20</v>
      </c>
      <c r="B129" s="2">
        <v>0.08</v>
      </c>
      <c r="C129" s="2">
        <v>2</v>
      </c>
      <c r="E129" s="10">
        <v>1497.27</v>
      </c>
      <c r="F129" s="10">
        <v>1638.21</v>
      </c>
      <c r="G129" s="10">
        <v>1040.42</v>
      </c>
      <c r="H129" s="10">
        <v>0</v>
      </c>
      <c r="J129" s="10">
        <f>E129*10</f>
        <v>14972.7</v>
      </c>
      <c r="K129" s="10">
        <f>F129*10</f>
        <v>16382.1</v>
      </c>
      <c r="L129" s="10">
        <f>G129*100</f>
        <v>104042</v>
      </c>
      <c r="M129" s="10">
        <f>H129*100</f>
        <v>0</v>
      </c>
      <c r="O129" s="2" t="e">
        <f t="shared" si="69"/>
        <v>#DIV/0!</v>
      </c>
      <c r="P129" s="2">
        <f t="shared" si="70"/>
        <v>0.91396707381837494</v>
      </c>
      <c r="Q129" s="2" t="e">
        <f t="shared" si="71"/>
        <v>#DIV/0!</v>
      </c>
      <c r="R129" s="2">
        <f t="shared" si="72"/>
        <v>-8.9960732445612979E-2</v>
      </c>
      <c r="S129" s="2" t="e">
        <f t="shared" si="73"/>
        <v>#DIV/0!</v>
      </c>
      <c r="U129" s="10">
        <f t="shared" si="74"/>
        <v>31354.800000000003</v>
      </c>
      <c r="V129" s="10">
        <f t="shared" si="75"/>
        <v>104042</v>
      </c>
      <c r="W129" s="2">
        <f t="shared" si="76"/>
        <v>1.7304078152575699</v>
      </c>
      <c r="Y129" s="2" t="e">
        <f t="shared" si="77"/>
        <v>#DIV/0!</v>
      </c>
    </row>
    <row r="130" spans="1:28" x14ac:dyDescent="0.2">
      <c r="A130" s="11" t="s">
        <v>20</v>
      </c>
      <c r="B130" s="2">
        <v>0.08</v>
      </c>
      <c r="C130" s="2">
        <v>3</v>
      </c>
      <c r="E130" s="10">
        <v>916.69</v>
      </c>
      <c r="F130" s="10">
        <v>944.48</v>
      </c>
      <c r="G130" s="10">
        <v>2340.94</v>
      </c>
      <c r="H130" s="10">
        <v>0</v>
      </c>
      <c r="J130" s="10">
        <f>E130*10</f>
        <v>9166.9000000000015</v>
      </c>
      <c r="K130" s="10">
        <f>F130*10</f>
        <v>9444.7999999999993</v>
      </c>
      <c r="L130" s="10">
        <f>G130*100</f>
        <v>234094</v>
      </c>
      <c r="M130" s="10">
        <f>H130*100</f>
        <v>0</v>
      </c>
      <c r="O130" s="2" t="e">
        <f t="shared" si="69"/>
        <v>#DIV/0!</v>
      </c>
      <c r="P130" s="2">
        <f t="shared" si="70"/>
        <v>0.97057640182957838</v>
      </c>
      <c r="Q130" s="2" t="e">
        <f t="shared" si="71"/>
        <v>#DIV/0!</v>
      </c>
      <c r="R130" s="2">
        <f t="shared" si="72"/>
        <v>-2.986515527837864E-2</v>
      </c>
      <c r="S130" s="2" t="e">
        <f t="shared" si="73"/>
        <v>#DIV/0!</v>
      </c>
      <c r="U130" s="10">
        <f t="shared" si="74"/>
        <v>18611.7</v>
      </c>
      <c r="V130" s="10">
        <f t="shared" si="75"/>
        <v>234094</v>
      </c>
      <c r="W130" s="2">
        <f t="shared" si="76"/>
        <v>3.6528062147364766</v>
      </c>
      <c r="Y130" s="2" t="e">
        <f t="shared" si="77"/>
        <v>#DIV/0!</v>
      </c>
      <c r="Z130" s="2" t="e">
        <f t="shared" ref="Z130" si="82">AVERAGE(Y128:Y130)</f>
        <v>#DIV/0!</v>
      </c>
      <c r="AA130" t="e">
        <f t="shared" ref="AA130" si="83">Z130-Z$124</f>
        <v>#DIV/0!</v>
      </c>
      <c r="AB130" s="2" t="e">
        <f>_xlfn.STDEV.S(Y128:Y130)</f>
        <v>#DIV/0!</v>
      </c>
    </row>
    <row r="131" spans="1:28" x14ac:dyDescent="0.2">
      <c r="A131" s="11" t="s">
        <v>18</v>
      </c>
      <c r="B131" s="2">
        <v>0.08</v>
      </c>
      <c r="C131" s="2">
        <v>1</v>
      </c>
      <c r="E131" s="10">
        <v>1318.21</v>
      </c>
      <c r="F131" s="10">
        <v>1489.88</v>
      </c>
      <c r="G131" s="10">
        <v>14958.55</v>
      </c>
      <c r="H131" s="10">
        <v>77876.570000000007</v>
      </c>
      <c r="J131" s="10">
        <v>13182.1</v>
      </c>
      <c r="K131" s="10">
        <v>14898.800000000001</v>
      </c>
      <c r="L131" s="10">
        <v>1495855</v>
      </c>
      <c r="M131" s="10">
        <v>7787657.0000000009</v>
      </c>
      <c r="O131" s="2">
        <f t="shared" si="69"/>
        <v>0.19208023671304472</v>
      </c>
      <c r="P131" s="2">
        <f t="shared" si="70"/>
        <v>0.88477595511047868</v>
      </c>
      <c r="Q131" s="2">
        <f t="shared" si="71"/>
        <v>-1.6498420947029435</v>
      </c>
      <c r="R131" s="2">
        <f t="shared" si="72"/>
        <v>-0.12242082409137602</v>
      </c>
      <c r="S131" s="2">
        <f t="shared" si="73"/>
        <v>-1.5274212706115675</v>
      </c>
      <c r="U131" s="10">
        <f t="shared" si="74"/>
        <v>28080.9</v>
      </c>
      <c r="V131" s="10">
        <f t="shared" si="75"/>
        <v>9283512</v>
      </c>
      <c r="W131" s="2">
        <f t="shared" si="76"/>
        <v>8.3689377021636933</v>
      </c>
      <c r="Y131" s="2">
        <f t="shared" si="77"/>
        <v>-0.18251077077759464</v>
      </c>
    </row>
    <row r="132" spans="1:28" x14ac:dyDescent="0.2">
      <c r="A132" s="11" t="s">
        <v>18</v>
      </c>
      <c r="B132" s="2">
        <v>0.08</v>
      </c>
      <c r="C132" s="2">
        <v>2</v>
      </c>
      <c r="E132" s="10">
        <v>1658.92</v>
      </c>
      <c r="F132" s="10">
        <v>1566.33</v>
      </c>
      <c r="G132" s="10">
        <v>2020.81</v>
      </c>
      <c r="H132" s="10">
        <v>0</v>
      </c>
      <c r="J132" s="10">
        <f>E132*10</f>
        <v>16589.2</v>
      </c>
      <c r="K132" s="10">
        <f>F132*10</f>
        <v>15663.3</v>
      </c>
      <c r="L132" s="10">
        <f>G132*100</f>
        <v>202081</v>
      </c>
      <c r="M132" s="10">
        <f>H132*100</f>
        <v>0</v>
      </c>
      <c r="O132" s="2" t="e">
        <f t="shared" si="69"/>
        <v>#DIV/0!</v>
      </c>
      <c r="P132" s="2">
        <f t="shared" si="70"/>
        <v>1.0591127029425473</v>
      </c>
      <c r="Q132" s="2" t="e">
        <f t="shared" si="71"/>
        <v>#DIV/0!</v>
      </c>
      <c r="R132" s="2">
        <f t="shared" si="72"/>
        <v>5.7431484887284258E-2</v>
      </c>
      <c r="S132" s="2" t="e">
        <f t="shared" si="73"/>
        <v>#DIV/0!</v>
      </c>
      <c r="U132" s="10">
        <f t="shared" si="74"/>
        <v>32252.5</v>
      </c>
      <c r="V132" s="10">
        <f t="shared" si="75"/>
        <v>202081</v>
      </c>
      <c r="W132" s="2">
        <f t="shared" si="76"/>
        <v>2.6474507853088118</v>
      </c>
      <c r="Y132" s="2" t="e">
        <f t="shared" si="77"/>
        <v>#DIV/0!</v>
      </c>
    </row>
    <row r="133" spans="1:28" x14ac:dyDescent="0.2">
      <c r="A133" s="11" t="s">
        <v>18</v>
      </c>
      <c r="B133" s="2">
        <v>0.08</v>
      </c>
      <c r="C133" s="2">
        <v>3</v>
      </c>
      <c r="E133" s="10">
        <v>944.09</v>
      </c>
      <c r="F133" s="10">
        <v>904.65</v>
      </c>
      <c r="G133" s="10">
        <v>740.92</v>
      </c>
      <c r="H133" s="10">
        <v>0</v>
      </c>
      <c r="J133" s="10">
        <f>E133*10</f>
        <v>9440.9</v>
      </c>
      <c r="K133" s="10">
        <f>F133*10</f>
        <v>9046.5</v>
      </c>
      <c r="L133" s="10">
        <f>G133*100</f>
        <v>74092</v>
      </c>
      <c r="M133" s="10">
        <f>H133*100</f>
        <v>0</v>
      </c>
      <c r="O133" s="2" t="e">
        <f t="shared" si="69"/>
        <v>#DIV/0!</v>
      </c>
      <c r="P133" s="2">
        <f t="shared" si="70"/>
        <v>1.0435969712043331</v>
      </c>
      <c r="Q133" s="2" t="e">
        <f t="shared" si="71"/>
        <v>#DIV/0!</v>
      </c>
      <c r="R133" s="2">
        <f t="shared" si="72"/>
        <v>4.2673372018974039E-2</v>
      </c>
      <c r="S133" s="2" t="e">
        <f t="shared" si="73"/>
        <v>#DIV/0!</v>
      </c>
      <c r="U133" s="10">
        <f t="shared" si="74"/>
        <v>18487.400000000001</v>
      </c>
      <c r="V133" s="10">
        <f t="shared" si="75"/>
        <v>74092</v>
      </c>
      <c r="W133" s="2">
        <f t="shared" si="76"/>
        <v>2.0027754338940231</v>
      </c>
      <c r="Y133" s="2" t="e">
        <f t="shared" si="77"/>
        <v>#DIV/0!</v>
      </c>
      <c r="Z133" s="2" t="e">
        <f t="shared" si="52"/>
        <v>#DIV/0!</v>
      </c>
      <c r="AA133" t="e">
        <f t="shared" ref="AA133" si="84">Z133-Z$124</f>
        <v>#DIV/0!</v>
      </c>
      <c r="AB133" s="2" t="e">
        <f>_xlfn.STDEV.S(Y131:Y133)</f>
        <v>#DIV/0!</v>
      </c>
    </row>
    <row r="134" spans="1:28" x14ac:dyDescent="0.2">
      <c r="A134" s="11" t="s">
        <v>19</v>
      </c>
      <c r="B134" s="2">
        <v>0.08</v>
      </c>
      <c r="C134" s="2">
        <v>1</v>
      </c>
      <c r="E134" s="10">
        <v>1387.34</v>
      </c>
      <c r="F134" s="10">
        <v>1410.93</v>
      </c>
      <c r="G134" s="10">
        <v>3857119.38</v>
      </c>
      <c r="H134" s="10">
        <v>326.58</v>
      </c>
      <c r="J134" s="10">
        <v>13873.4</v>
      </c>
      <c r="K134" s="10">
        <v>14109.300000000001</v>
      </c>
      <c r="L134" s="10">
        <v>385711938</v>
      </c>
      <c r="M134" s="10">
        <v>32658</v>
      </c>
      <c r="O134" s="2">
        <f t="shared" si="69"/>
        <v>11810.64174168657</v>
      </c>
      <c r="P134" s="2">
        <f t="shared" si="70"/>
        <v>0.9832805312807863</v>
      </c>
      <c r="Q134" s="2">
        <f t="shared" si="71"/>
        <v>9.3767562465539349</v>
      </c>
      <c r="R134" s="2">
        <f t="shared" si="72"/>
        <v>-1.6860816760707095E-2</v>
      </c>
      <c r="S134" s="2">
        <f t="shared" si="73"/>
        <v>9.3936170633146414</v>
      </c>
      <c r="U134" s="10">
        <f t="shared" si="74"/>
        <v>27982.7</v>
      </c>
      <c r="V134" s="10">
        <f t="shared" si="75"/>
        <v>385744596</v>
      </c>
      <c r="W134" s="2">
        <f t="shared" si="76"/>
        <v>13.750823153135201</v>
      </c>
      <c r="Y134" s="2">
        <f t="shared" si="77"/>
        <v>0.68313125394045138</v>
      </c>
    </row>
    <row r="135" spans="1:28" x14ac:dyDescent="0.2">
      <c r="A135" s="11" t="s">
        <v>19</v>
      </c>
      <c r="B135" s="2">
        <v>0.08</v>
      </c>
      <c r="C135" s="2">
        <v>2</v>
      </c>
      <c r="E135" s="10">
        <v>1477.8</v>
      </c>
      <c r="F135" s="10">
        <v>1552.18</v>
      </c>
      <c r="G135" s="10">
        <v>3491949.95</v>
      </c>
      <c r="H135" s="10">
        <v>0</v>
      </c>
      <c r="J135" s="10">
        <f>E135*10</f>
        <v>14778</v>
      </c>
      <c r="K135" s="10">
        <f>F135*10</f>
        <v>15521.800000000001</v>
      </c>
      <c r="L135" s="10">
        <f>G135*100</f>
        <v>349194995</v>
      </c>
      <c r="M135" s="10">
        <f>H135*100</f>
        <v>0</v>
      </c>
      <c r="O135" s="2" t="e">
        <f t="shared" si="69"/>
        <v>#DIV/0!</v>
      </c>
      <c r="P135" s="2">
        <f t="shared" si="70"/>
        <v>0.95208029996521015</v>
      </c>
      <c r="Q135" s="2" t="e">
        <f t="shared" si="71"/>
        <v>#DIV/0!</v>
      </c>
      <c r="R135" s="2">
        <f t="shared" si="72"/>
        <v>-4.9105899044971715E-2</v>
      </c>
      <c r="S135" s="2" t="e">
        <f t="shared" si="73"/>
        <v>#DIV/0!</v>
      </c>
      <c r="U135" s="10">
        <f t="shared" si="74"/>
        <v>30299.800000000003</v>
      </c>
      <c r="V135" s="10">
        <f t="shared" si="75"/>
        <v>349194995</v>
      </c>
      <c r="W135" s="2">
        <f t="shared" si="76"/>
        <v>13.492436989638728</v>
      </c>
      <c r="Y135" s="2" t="e">
        <f t="shared" si="77"/>
        <v>#DIV/0!</v>
      </c>
    </row>
    <row r="136" spans="1:28" x14ac:dyDescent="0.2">
      <c r="A136" s="11" t="s">
        <v>19</v>
      </c>
      <c r="B136" s="2">
        <v>0.08</v>
      </c>
      <c r="C136" s="2">
        <v>3</v>
      </c>
      <c r="E136" s="10">
        <v>932.02</v>
      </c>
      <c r="F136" s="10">
        <v>949.71</v>
      </c>
      <c r="G136" s="10">
        <v>3729656.74</v>
      </c>
      <c r="H136" s="10">
        <v>0</v>
      </c>
      <c r="J136" s="10">
        <f>E136*10</f>
        <v>9320.2000000000007</v>
      </c>
      <c r="K136" s="10">
        <f>F136*10</f>
        <v>9497.1</v>
      </c>
      <c r="L136" s="10">
        <f>G136*100</f>
        <v>372965674</v>
      </c>
      <c r="M136" s="10">
        <f>H136*100</f>
        <v>0</v>
      </c>
      <c r="O136" s="2" t="e">
        <f t="shared" si="69"/>
        <v>#DIV/0!</v>
      </c>
      <c r="P136" s="2">
        <f t="shared" si="70"/>
        <v>0.98137326131134772</v>
      </c>
      <c r="Q136" s="2" t="e">
        <f t="shared" si="71"/>
        <v>#DIV/0!</v>
      </c>
      <c r="R136" s="2">
        <f t="shared" si="72"/>
        <v>-1.8802401151596669E-2</v>
      </c>
      <c r="S136" s="2" t="e">
        <f t="shared" si="73"/>
        <v>#DIV/0!</v>
      </c>
      <c r="U136" s="10">
        <f t="shared" si="74"/>
        <v>18817.300000000003</v>
      </c>
      <c r="V136" s="10">
        <f t="shared" si="75"/>
        <v>372965674</v>
      </c>
      <c r="W136" s="2">
        <f t="shared" si="76"/>
        <v>14.274695599458211</v>
      </c>
      <c r="Y136" s="2" t="e">
        <f t="shared" si="77"/>
        <v>#DIV/0!</v>
      </c>
      <c r="Z136" s="2" t="e">
        <f t="shared" si="54"/>
        <v>#DIV/0!</v>
      </c>
      <c r="AA136" t="e">
        <f t="shared" ref="AA136" si="85">Z136-Z$124</f>
        <v>#DIV/0!</v>
      </c>
      <c r="AB136" s="2" t="e">
        <f>_xlfn.STDEV.S(Y134:Y136)</f>
        <v>#DIV/0!</v>
      </c>
    </row>
    <row r="137" spans="1:28" x14ac:dyDescent="0.2">
      <c r="A137" s="11" t="s">
        <v>21</v>
      </c>
      <c r="B137" s="2">
        <v>0.08</v>
      </c>
      <c r="C137" s="2">
        <v>1</v>
      </c>
      <c r="E137" s="10">
        <v>1392.33</v>
      </c>
      <c r="F137" s="10">
        <v>1107.3499999999999</v>
      </c>
      <c r="G137" s="10">
        <v>3798157.96</v>
      </c>
      <c r="H137" s="10">
        <v>0</v>
      </c>
      <c r="J137" s="10">
        <v>13923.3</v>
      </c>
      <c r="K137" s="10">
        <v>11073.5</v>
      </c>
      <c r="L137" s="10">
        <v>379815796</v>
      </c>
      <c r="M137" s="10">
        <v>0</v>
      </c>
      <c r="O137" s="2" t="e">
        <f t="shared" si="69"/>
        <v>#DIV/0!</v>
      </c>
      <c r="P137" s="2">
        <f t="shared" si="70"/>
        <v>1.257353140380187</v>
      </c>
      <c r="Q137" s="2" t="e">
        <f t="shared" si="71"/>
        <v>#DIV/0!</v>
      </c>
      <c r="R137" s="2">
        <f t="shared" si="72"/>
        <v>0.22900882919762119</v>
      </c>
      <c r="S137" s="2" t="e">
        <f t="shared" si="73"/>
        <v>#DIV/0!</v>
      </c>
      <c r="U137" s="10">
        <f t="shared" si="74"/>
        <v>24996.799999999999</v>
      </c>
      <c r="V137" s="10">
        <f t="shared" si="75"/>
        <v>379815796</v>
      </c>
      <c r="W137" s="2">
        <f t="shared" si="76"/>
        <v>13.891268867821561</v>
      </c>
      <c r="Y137" s="2" t="e">
        <f t="shared" si="77"/>
        <v>#DIV/0!</v>
      </c>
    </row>
    <row r="138" spans="1:28" x14ac:dyDescent="0.2">
      <c r="A138" s="11" t="s">
        <v>21</v>
      </c>
      <c r="B138" s="2">
        <v>0.08</v>
      </c>
      <c r="C138" s="2">
        <v>2</v>
      </c>
      <c r="E138" s="10">
        <v>1588.12</v>
      </c>
      <c r="F138" s="10">
        <v>1624.97</v>
      </c>
      <c r="G138" s="10">
        <v>3583752.44</v>
      </c>
      <c r="H138" s="10">
        <v>152.41999999999999</v>
      </c>
      <c r="J138" s="10">
        <f>E138*10</f>
        <v>15881.199999999999</v>
      </c>
      <c r="K138" s="10">
        <f>F138*10</f>
        <v>16249.7</v>
      </c>
      <c r="L138" s="10">
        <f>G138*100</f>
        <v>358375244</v>
      </c>
      <c r="M138" s="10">
        <f>H138*100</f>
        <v>15241.999999999998</v>
      </c>
      <c r="O138" s="2">
        <f t="shared" si="69"/>
        <v>23512.350347723397</v>
      </c>
      <c r="P138" s="2">
        <f t="shared" si="70"/>
        <v>0.97732265826446019</v>
      </c>
      <c r="Q138" s="2">
        <f t="shared" si="71"/>
        <v>10.065281108792577</v>
      </c>
      <c r="R138" s="2">
        <f t="shared" si="72"/>
        <v>-2.293842735227242E-2</v>
      </c>
      <c r="S138" s="2">
        <f t="shared" si="73"/>
        <v>10.08821953614485</v>
      </c>
      <c r="U138" s="10">
        <f t="shared" si="74"/>
        <v>32130.9</v>
      </c>
      <c r="V138" s="10">
        <f t="shared" si="75"/>
        <v>358390486</v>
      </c>
      <c r="W138" s="2">
        <f t="shared" si="76"/>
        <v>13.445283327132735</v>
      </c>
      <c r="Y138" s="2">
        <f t="shared" si="77"/>
        <v>0.75031661964212448</v>
      </c>
    </row>
    <row r="139" spans="1:28" x14ac:dyDescent="0.2">
      <c r="A139" s="11" t="s">
        <v>21</v>
      </c>
      <c r="B139" s="2">
        <v>0.08</v>
      </c>
      <c r="C139" s="2">
        <v>3</v>
      </c>
      <c r="E139" s="10">
        <v>853.22</v>
      </c>
      <c r="F139" s="10">
        <v>916.91</v>
      </c>
      <c r="G139" s="10">
        <v>3887844.48</v>
      </c>
      <c r="H139" s="10">
        <v>0</v>
      </c>
      <c r="J139" s="10">
        <f>E139*10</f>
        <v>8532.2000000000007</v>
      </c>
      <c r="K139" s="10">
        <f>F139*10</f>
        <v>9169.1</v>
      </c>
      <c r="L139" s="10">
        <f>G139*100</f>
        <v>388784448</v>
      </c>
      <c r="M139" s="10">
        <f>H139*100</f>
        <v>0</v>
      </c>
      <c r="O139" s="2" t="e">
        <f t="shared" si="69"/>
        <v>#DIV/0!</v>
      </c>
      <c r="P139" s="2">
        <f t="shared" si="70"/>
        <v>0.93053843888713184</v>
      </c>
      <c r="Q139" s="2" t="e">
        <f t="shared" si="71"/>
        <v>#DIV/0!</v>
      </c>
      <c r="R139" s="2">
        <f t="shared" si="72"/>
        <v>-7.199189382600045E-2</v>
      </c>
      <c r="S139" s="2" t="e">
        <f t="shared" si="73"/>
        <v>#DIV/0!</v>
      </c>
      <c r="U139" s="10">
        <f t="shared" si="74"/>
        <v>17701.300000000003</v>
      </c>
      <c r="V139" s="10">
        <f t="shared" si="75"/>
        <v>388784448</v>
      </c>
      <c r="W139" s="2">
        <f t="shared" si="76"/>
        <v>14.422827572467346</v>
      </c>
      <c r="Y139" s="2" t="e">
        <f t="shared" si="77"/>
        <v>#DIV/0!</v>
      </c>
      <c r="Z139" s="2" t="e">
        <f t="shared" si="56"/>
        <v>#DIV/0!</v>
      </c>
      <c r="AA139" t="e">
        <f t="shared" ref="AA139" si="86">Z139-Z$124</f>
        <v>#DIV/0!</v>
      </c>
      <c r="AB139" s="2" t="e">
        <f>_xlfn.STDEV.S(Y137:Y139)</f>
        <v>#DIV/0!</v>
      </c>
    </row>
    <row r="140" spans="1:28" x14ac:dyDescent="0.2">
      <c r="A140" s="11" t="s">
        <v>22</v>
      </c>
      <c r="B140" s="2">
        <v>0.08</v>
      </c>
      <c r="C140" s="2">
        <v>1</v>
      </c>
      <c r="E140" s="10">
        <v>1278.97</v>
      </c>
      <c r="F140" s="10">
        <v>1399.54</v>
      </c>
      <c r="G140" s="10">
        <v>3838367.68</v>
      </c>
      <c r="H140" s="10">
        <v>0</v>
      </c>
      <c r="J140" s="10">
        <v>12789.7</v>
      </c>
      <c r="K140" s="10">
        <v>13995.4</v>
      </c>
      <c r="L140" s="10">
        <v>383836768</v>
      </c>
      <c r="M140" s="10">
        <v>0</v>
      </c>
      <c r="O140" s="2" t="e">
        <f t="shared" si="69"/>
        <v>#DIV/0!</v>
      </c>
      <c r="P140" s="2">
        <f t="shared" si="70"/>
        <v>0.9138502650871001</v>
      </c>
      <c r="Q140" s="2" t="e">
        <f t="shared" si="71"/>
        <v>#DIV/0!</v>
      </c>
      <c r="R140" s="2">
        <f t="shared" si="72"/>
        <v>-9.0088544704472293E-2</v>
      </c>
      <c r="S140" s="2" t="e">
        <f t="shared" si="73"/>
        <v>#DIV/0!</v>
      </c>
      <c r="U140" s="10">
        <f t="shared" si="74"/>
        <v>26785.1</v>
      </c>
      <c r="V140" s="10">
        <f t="shared" si="75"/>
        <v>383836768</v>
      </c>
      <c r="W140" s="2">
        <f t="shared" si="76"/>
        <v>13.806774612244855</v>
      </c>
      <c r="Y140" s="2" t="e">
        <f t="shared" si="77"/>
        <v>#DIV/0!</v>
      </c>
    </row>
    <row r="141" spans="1:28" x14ac:dyDescent="0.2">
      <c r="A141" s="11" t="s">
        <v>22</v>
      </c>
      <c r="B141" s="2">
        <v>0.08</v>
      </c>
      <c r="C141" s="2">
        <v>2</v>
      </c>
      <c r="E141" s="10">
        <v>1499.81</v>
      </c>
      <c r="F141" s="10">
        <v>1496.76</v>
      </c>
      <c r="G141" s="10">
        <v>3536604</v>
      </c>
      <c r="H141" s="10">
        <v>301.89</v>
      </c>
      <c r="J141" s="10">
        <f>E141*10</f>
        <v>14998.099999999999</v>
      </c>
      <c r="K141" s="10">
        <f>F141*10</f>
        <v>14967.6</v>
      </c>
      <c r="L141" s="10">
        <f>G141*100</f>
        <v>353660400</v>
      </c>
      <c r="M141" s="10">
        <f>H141*100</f>
        <v>30189</v>
      </c>
      <c r="O141" s="2">
        <f t="shared" si="69"/>
        <v>11714.876279439532</v>
      </c>
      <c r="P141" s="2">
        <f t="shared" si="70"/>
        <v>1.0020377348405889</v>
      </c>
      <c r="Q141" s="2">
        <f t="shared" si="71"/>
        <v>9.3686147900188264</v>
      </c>
      <c r="R141" s="2">
        <f t="shared" si="72"/>
        <v>2.0356614751168753E-3</v>
      </c>
      <c r="S141" s="2">
        <f t="shared" si="73"/>
        <v>9.3665791285437088</v>
      </c>
      <c r="U141" s="10">
        <f t="shared" si="74"/>
        <v>29965.699999999997</v>
      </c>
      <c r="V141" s="10">
        <f t="shared" si="75"/>
        <v>353690589</v>
      </c>
      <c r="W141" s="2">
        <f t="shared" si="76"/>
        <v>13.526888136147811</v>
      </c>
      <c r="Y141" s="2">
        <f t="shared" si="77"/>
        <v>0.69244153084355475</v>
      </c>
    </row>
    <row r="142" spans="1:28" x14ac:dyDescent="0.2">
      <c r="A142" s="11" t="s">
        <v>22</v>
      </c>
      <c r="B142" s="2">
        <v>0.08</v>
      </c>
      <c r="C142" s="2">
        <v>3</v>
      </c>
      <c r="E142" s="10">
        <v>855.77</v>
      </c>
      <c r="F142" s="10">
        <v>917.76</v>
      </c>
      <c r="G142" s="10">
        <v>3529660.64</v>
      </c>
      <c r="H142" s="10">
        <v>0</v>
      </c>
      <c r="J142" s="10">
        <f>E142*10</f>
        <v>8557.7000000000007</v>
      </c>
      <c r="K142" s="10">
        <f>F142*10</f>
        <v>9177.6</v>
      </c>
      <c r="L142" s="10">
        <f>G142*100</f>
        <v>352966064</v>
      </c>
      <c r="M142" s="10">
        <f>H142*100</f>
        <v>0</v>
      </c>
      <c r="O142" s="2" t="e">
        <f t="shared" si="69"/>
        <v>#DIV/0!</v>
      </c>
      <c r="P142" s="2">
        <f t="shared" si="70"/>
        <v>0.9324551080892608</v>
      </c>
      <c r="Q142" s="2" t="e">
        <f t="shared" si="71"/>
        <v>#DIV/0!</v>
      </c>
      <c r="R142" s="2">
        <f t="shared" si="72"/>
        <v>-6.9934270082241443E-2</v>
      </c>
      <c r="S142" s="2" t="e">
        <f t="shared" si="73"/>
        <v>#DIV/0!</v>
      </c>
      <c r="U142" s="10">
        <f t="shared" si="74"/>
        <v>17735.300000000003</v>
      </c>
      <c r="V142" s="10">
        <f t="shared" si="75"/>
        <v>352966064</v>
      </c>
      <c r="W142" s="2">
        <f t="shared" si="76"/>
        <v>14.280618127212817</v>
      </c>
      <c r="Y142" s="2" t="e">
        <f t="shared" si="77"/>
        <v>#DIV/0!</v>
      </c>
      <c r="Z142" s="2" t="e">
        <f t="shared" ref="Z142" si="87">AVERAGE(Y140:Y142)</f>
        <v>#DIV/0!</v>
      </c>
      <c r="AA142" t="e">
        <f t="shared" ref="AA142" si="88">Z142-Z$124</f>
        <v>#DIV/0!</v>
      </c>
      <c r="AB142" s="2" t="e">
        <f>_xlfn.STDEV.S(Y140:Y142)</f>
        <v>#DIV/0!</v>
      </c>
    </row>
    <row r="143" spans="1:28" x14ac:dyDescent="0.2">
      <c r="A143" s="11" t="s">
        <v>23</v>
      </c>
      <c r="B143" s="2">
        <v>0.08</v>
      </c>
      <c r="C143" s="2">
        <v>1</v>
      </c>
      <c r="E143" s="10">
        <v>1446.04</v>
      </c>
      <c r="F143" s="10">
        <v>1671.97</v>
      </c>
      <c r="G143" s="10">
        <v>3587281.98</v>
      </c>
      <c r="H143" s="10">
        <v>152.86000000000001</v>
      </c>
      <c r="J143" s="10">
        <v>14460.4</v>
      </c>
      <c r="K143" s="10">
        <v>16719.7</v>
      </c>
      <c r="L143" s="10">
        <v>358728198</v>
      </c>
      <c r="M143" s="10">
        <v>15286.000000000002</v>
      </c>
      <c r="O143" s="2">
        <f t="shared" si="69"/>
        <v>23467.761219416458</v>
      </c>
      <c r="P143" s="2">
        <f t="shared" si="70"/>
        <v>0.86487197736801491</v>
      </c>
      <c r="Q143" s="2">
        <f t="shared" si="71"/>
        <v>10.063382895263139</v>
      </c>
      <c r="R143" s="2">
        <f t="shared" si="72"/>
        <v>-0.14517378604654618</v>
      </c>
      <c r="S143" s="2">
        <f t="shared" si="73"/>
        <v>10.208556681309686</v>
      </c>
      <c r="U143" s="10">
        <f t="shared" si="74"/>
        <v>31180.1</v>
      </c>
      <c r="V143" s="10">
        <f t="shared" si="75"/>
        <v>358743484</v>
      </c>
      <c r="W143" s="2">
        <f t="shared" si="76"/>
        <v>13.490039452317401</v>
      </c>
      <c r="Y143" s="2">
        <f t="shared" si="77"/>
        <v>0.75674772615702013</v>
      </c>
    </row>
    <row r="144" spans="1:28" x14ac:dyDescent="0.2">
      <c r="A144" s="11" t="s">
        <v>23</v>
      </c>
      <c r="B144" s="2">
        <v>0.08</v>
      </c>
      <c r="C144" s="2">
        <v>2</v>
      </c>
      <c r="E144" s="10">
        <v>1497.09</v>
      </c>
      <c r="F144" s="10">
        <v>1551.3</v>
      </c>
      <c r="G144" s="10">
        <v>3495378.91</v>
      </c>
      <c r="H144" s="10">
        <v>149.08000000000001</v>
      </c>
      <c r="J144" s="10">
        <f>E144*10</f>
        <v>14970.9</v>
      </c>
      <c r="K144" s="10">
        <f>F144*10</f>
        <v>15513</v>
      </c>
      <c r="L144" s="10">
        <f>G144*100</f>
        <v>349537891</v>
      </c>
      <c r="M144" s="10">
        <f>H144*100</f>
        <v>14908.000000000002</v>
      </c>
      <c r="O144" s="2">
        <f t="shared" si="69"/>
        <v>23446.330225382342</v>
      </c>
      <c r="P144" s="2">
        <f t="shared" si="70"/>
        <v>0.96505511506478436</v>
      </c>
      <c r="Q144" s="2">
        <f t="shared" si="71"/>
        <v>10.062469268040919</v>
      </c>
      <c r="R144" s="2">
        <f t="shared" si="72"/>
        <v>-3.5570065217325406E-2</v>
      </c>
      <c r="S144" s="2">
        <f t="shared" si="73"/>
        <v>10.098039333258244</v>
      </c>
      <c r="U144" s="10">
        <f t="shared" si="74"/>
        <v>30483.9</v>
      </c>
      <c r="V144" s="10">
        <f t="shared" si="75"/>
        <v>349552799</v>
      </c>
      <c r="W144" s="2">
        <f t="shared" si="76"/>
        <v>13.485175278944581</v>
      </c>
      <c r="Y144" s="2">
        <f t="shared" si="77"/>
        <v>0.74882521912971145</v>
      </c>
    </row>
    <row r="145" spans="1:28" x14ac:dyDescent="0.2">
      <c r="A145" s="11" t="s">
        <v>23</v>
      </c>
      <c r="B145" s="2">
        <v>0.08</v>
      </c>
      <c r="C145" s="2">
        <v>3</v>
      </c>
      <c r="E145" s="10">
        <v>852.24</v>
      </c>
      <c r="F145" s="10">
        <v>978.58</v>
      </c>
      <c r="G145" s="10">
        <v>3743422.36</v>
      </c>
      <c r="H145" s="10">
        <v>0</v>
      </c>
      <c r="J145" s="10">
        <f>E145*10</f>
        <v>8522.4</v>
      </c>
      <c r="K145" s="10">
        <f>F145*10</f>
        <v>9785.8000000000011</v>
      </c>
      <c r="L145" s="10">
        <f>G145*100</f>
        <v>374342236</v>
      </c>
      <c r="M145" s="10">
        <f>H145*100</f>
        <v>0</v>
      </c>
      <c r="O145" s="2" t="e">
        <f t="shared" si="69"/>
        <v>#DIV/0!</v>
      </c>
      <c r="P145" s="2">
        <f t="shared" si="70"/>
        <v>0.87089456150749034</v>
      </c>
      <c r="Q145" s="2" t="e">
        <f t="shared" si="71"/>
        <v>#DIV/0!</v>
      </c>
      <c r="R145" s="2">
        <f t="shared" si="72"/>
        <v>-0.13823436398374234</v>
      </c>
      <c r="S145" s="2" t="e">
        <f t="shared" si="73"/>
        <v>#DIV/0!</v>
      </c>
      <c r="U145" s="10">
        <f t="shared" si="74"/>
        <v>18308.2</v>
      </c>
      <c r="V145" s="10">
        <f t="shared" si="75"/>
        <v>374342236</v>
      </c>
      <c r="W145" s="2">
        <f t="shared" si="76"/>
        <v>14.319580255031051</v>
      </c>
      <c r="Y145" s="2" t="e">
        <f t="shared" si="77"/>
        <v>#DIV/0!</v>
      </c>
      <c r="Z145" s="2" t="e">
        <f t="shared" ref="Z145" si="89">AVERAGE(Y143:Y145)</f>
        <v>#DIV/0!</v>
      </c>
      <c r="AA145" t="e">
        <f t="shared" ref="AA145" si="90">Z145-Z$124</f>
        <v>#DIV/0!</v>
      </c>
      <c r="AB145" s="2" t="e">
        <f>_xlfn.STDEV.S(Y143:Y145)</f>
        <v>#DIV/0!</v>
      </c>
    </row>
  </sheetData>
  <sortState ref="B2:U145">
    <sortCondition ref="B2:B145"/>
    <sortCondition ref="D2:D145"/>
    <sortCondition ref="C2:C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2E85C-E329-2045-9A21-F53D43101197}">
  <dimension ref="A1:AB145"/>
  <sheetViews>
    <sheetView workbookViewId="0">
      <selection activeCell="AB4" sqref="AB4"/>
    </sheetView>
  </sheetViews>
  <sheetFormatPr baseColWidth="10" defaultRowHeight="16" x14ac:dyDescent="0.2"/>
  <cols>
    <col min="1" max="1" width="16.1640625" style="1" customWidth="1"/>
    <col min="2" max="2" width="16.1640625" style="9" customWidth="1"/>
    <col min="3" max="3" width="10.83203125" style="2"/>
    <col min="5" max="5" width="16.1640625" style="1" customWidth="1"/>
    <col min="6" max="6" width="23.1640625" style="1" customWidth="1"/>
    <col min="7" max="8" width="16.1640625" style="1" customWidth="1"/>
    <col min="9" max="9" width="10.83203125" style="1"/>
    <col min="10" max="13" width="16.1640625" style="1" customWidth="1"/>
    <col min="14" max="14" width="10.83203125" style="1"/>
    <col min="15" max="19" width="11" style="1" bestFit="1" customWidth="1"/>
    <col min="20" max="20" width="10.83203125" style="1"/>
    <col min="21" max="21" width="11" style="1" bestFit="1" customWidth="1"/>
    <col min="22" max="22" width="11.6640625" style="1" bestFit="1" customWidth="1"/>
    <col min="23" max="23" width="11" style="1" bestFit="1" customWidth="1"/>
    <col min="24" max="24" width="10.83203125" style="1"/>
    <col min="25" max="26" width="11" style="1" bestFit="1" customWidth="1"/>
    <col min="27" max="27" width="24.6640625" customWidth="1"/>
    <col min="28" max="28" width="11" style="1" bestFit="1" customWidth="1"/>
    <col min="29" max="16384" width="10.83203125" style="1"/>
  </cols>
  <sheetData>
    <row r="1" spans="1:28" x14ac:dyDescent="0.2">
      <c r="A1" s="1" t="s">
        <v>45</v>
      </c>
      <c r="B1" s="9" t="s">
        <v>33</v>
      </c>
      <c r="C1" s="2" t="s">
        <v>15</v>
      </c>
      <c r="E1" s="10" t="s">
        <v>40</v>
      </c>
      <c r="F1" s="10" t="s">
        <v>42</v>
      </c>
      <c r="G1" s="10" t="s">
        <v>31</v>
      </c>
      <c r="H1" s="10" t="s">
        <v>30</v>
      </c>
      <c r="J1" s="10" t="s">
        <v>44</v>
      </c>
      <c r="K1" s="10" t="s">
        <v>35</v>
      </c>
      <c r="L1" s="10" t="s">
        <v>43</v>
      </c>
      <c r="M1" s="10" t="s">
        <v>38</v>
      </c>
      <c r="O1" s="2" t="s">
        <v>4</v>
      </c>
      <c r="P1" s="2" t="s">
        <v>5</v>
      </c>
      <c r="Q1" s="2" t="s">
        <v>6</v>
      </c>
      <c r="R1" s="2" t="s">
        <v>7</v>
      </c>
      <c r="S1" s="2" t="s">
        <v>8</v>
      </c>
      <c r="T1" s="2"/>
      <c r="U1" s="2" t="s">
        <v>9</v>
      </c>
      <c r="V1" s="2" t="s">
        <v>10</v>
      </c>
      <c r="W1" s="2" t="s">
        <v>11</v>
      </c>
      <c r="X1" s="2"/>
      <c r="Y1" s="2" t="s">
        <v>12</v>
      </c>
      <c r="Z1" s="2" t="s">
        <v>13</v>
      </c>
      <c r="AA1" s="1" t="s">
        <v>39</v>
      </c>
      <c r="AB1" s="2" t="s">
        <v>32</v>
      </c>
    </row>
    <row r="2" spans="1:28" x14ac:dyDescent="0.2">
      <c r="A2" s="11" t="s">
        <v>16</v>
      </c>
      <c r="B2" s="9">
        <v>0</v>
      </c>
      <c r="C2" s="2">
        <v>1</v>
      </c>
      <c r="E2" s="6">
        <v>1351.33</v>
      </c>
      <c r="F2" s="6">
        <v>1447.56</v>
      </c>
      <c r="G2" s="6">
        <v>2853037.6</v>
      </c>
      <c r="H2" s="6">
        <v>5421244.6299999999</v>
      </c>
      <c r="J2" s="1">
        <f t="shared" ref="J2:J27" si="0">E2*10</f>
        <v>13513.3</v>
      </c>
      <c r="K2" s="6">
        <f t="shared" ref="K2:K27" si="1">F2*10</f>
        <v>14475.599999999999</v>
      </c>
      <c r="L2" s="1">
        <f t="shared" ref="L2:L27" si="2">G2*100</f>
        <v>285303760</v>
      </c>
      <c r="M2" s="1">
        <f t="shared" ref="M2:M27" si="3">H2*100</f>
        <v>542124463</v>
      </c>
      <c r="O2" s="1">
        <f t="shared" ref="O2:O57" si="4">L2/M2</f>
        <v>0.52626985032402052</v>
      </c>
      <c r="P2" s="1">
        <f t="shared" ref="P2:P57" si="5">J2/K2</f>
        <v>0.93352261736991904</v>
      </c>
      <c r="Q2" s="1">
        <f t="shared" ref="Q2:Q57" si="6">LN(O2)</f>
        <v>-0.6419411743662593</v>
      </c>
      <c r="R2" s="1">
        <f t="shared" ref="R2:R57" si="7">LN(P2)</f>
        <v>-6.8790087724055302E-2</v>
      </c>
      <c r="S2" s="1">
        <f t="shared" ref="S2:S57" si="8">Q2-R2</f>
        <v>-0.57315108664220404</v>
      </c>
      <c r="U2" s="6">
        <f t="shared" ref="U2:U57" si="9">J2+K2</f>
        <v>27988.899999999998</v>
      </c>
      <c r="V2" s="1">
        <f t="shared" ref="V2:V57" si="10">L2+M2</f>
        <v>827428223</v>
      </c>
      <c r="W2" s="1">
        <f t="shared" ref="W2:W57" si="11">LN(V2/U2)/LN(2)</f>
        <v>14.851491759041712</v>
      </c>
      <c r="Y2" s="1">
        <f t="shared" ref="Y2:Y57" si="12">S2/W2</f>
        <v>-3.8592155989533167E-2</v>
      </c>
    </row>
    <row r="3" spans="1:28" x14ac:dyDescent="0.2">
      <c r="A3" s="11" t="s">
        <v>16</v>
      </c>
      <c r="B3" s="9">
        <v>0</v>
      </c>
      <c r="C3" s="2">
        <v>2</v>
      </c>
      <c r="E3" s="6">
        <v>1594.52</v>
      </c>
      <c r="F3" s="6">
        <v>1436.37</v>
      </c>
      <c r="G3" s="6">
        <v>3085906.25</v>
      </c>
      <c r="H3" s="6">
        <v>3926322.02</v>
      </c>
      <c r="J3" s="1">
        <f t="shared" si="0"/>
        <v>15945.2</v>
      </c>
      <c r="K3" s="6">
        <f t="shared" si="1"/>
        <v>14363.699999999999</v>
      </c>
      <c r="L3" s="1">
        <f t="shared" si="2"/>
        <v>308590625</v>
      </c>
      <c r="M3" s="1">
        <f t="shared" si="3"/>
        <v>392632202</v>
      </c>
      <c r="O3" s="1">
        <f t="shared" si="4"/>
        <v>0.78595342773234889</v>
      </c>
      <c r="P3" s="1">
        <f t="shared" si="5"/>
        <v>1.1101039425774697</v>
      </c>
      <c r="Q3" s="1">
        <f t="shared" si="6"/>
        <v>-0.24085774055733433</v>
      </c>
      <c r="R3" s="1">
        <f t="shared" si="7"/>
        <v>0.10445365290179237</v>
      </c>
      <c r="S3" s="1">
        <f t="shared" si="8"/>
        <v>-0.3453113934591267</v>
      </c>
      <c r="U3" s="6">
        <f t="shared" si="9"/>
        <v>30308.9</v>
      </c>
      <c r="V3" s="1">
        <f t="shared" si="10"/>
        <v>701222827</v>
      </c>
      <c r="W3" s="1">
        <f t="shared" si="11"/>
        <v>14.497843847270531</v>
      </c>
      <c r="Y3" s="1">
        <f t="shared" si="12"/>
        <v>-2.3818120618269559E-2</v>
      </c>
    </row>
    <row r="4" spans="1:28" x14ac:dyDescent="0.2">
      <c r="A4" s="11" t="s">
        <v>16</v>
      </c>
      <c r="B4" s="9">
        <v>0</v>
      </c>
      <c r="C4" s="2">
        <v>3</v>
      </c>
      <c r="E4" s="1">
        <v>871.9</v>
      </c>
      <c r="F4" s="1">
        <v>886.41</v>
      </c>
      <c r="G4" s="6">
        <v>3204177</v>
      </c>
      <c r="H4" s="6">
        <v>3958541.26</v>
      </c>
      <c r="J4" s="1">
        <f t="shared" si="0"/>
        <v>8719</v>
      </c>
      <c r="K4" s="6">
        <f t="shared" si="1"/>
        <v>8864.1</v>
      </c>
      <c r="L4" s="1">
        <f t="shared" si="2"/>
        <v>320417700</v>
      </c>
      <c r="M4" s="1">
        <f t="shared" si="3"/>
        <v>395854126</v>
      </c>
      <c r="O4" s="1">
        <f t="shared" si="4"/>
        <v>0.80943377611782175</v>
      </c>
      <c r="P4" s="1">
        <f t="shared" si="5"/>
        <v>0.98363059983529066</v>
      </c>
      <c r="Q4" s="1">
        <f t="shared" si="6"/>
        <v>-0.21142031758916643</v>
      </c>
      <c r="R4" s="1">
        <f t="shared" si="7"/>
        <v>-1.6504859084061033E-2</v>
      </c>
      <c r="S4" s="1">
        <f t="shared" si="8"/>
        <v>-0.19491545850510539</v>
      </c>
      <c r="U4" s="6">
        <f t="shared" si="9"/>
        <v>17583.099999999999</v>
      </c>
      <c r="V4" s="1">
        <f t="shared" si="10"/>
        <v>716271826</v>
      </c>
      <c r="W4" s="1">
        <f t="shared" si="11"/>
        <v>15.314030127215261</v>
      </c>
      <c r="Y4" s="1">
        <f t="shared" si="12"/>
        <v>-1.2727900943508804E-2</v>
      </c>
      <c r="Z4" s="1">
        <f t="shared" ref="Z4" si="13">AVERAGE(Y2:Y4)</f>
        <v>-2.5046059183770508E-2</v>
      </c>
      <c r="AA4">
        <f>Z4-Z$4</f>
        <v>0</v>
      </c>
      <c r="AB4" s="1">
        <f>_xlfn.STDEV.S(Y2:Y4)</f>
        <v>1.2975777322069485E-2</v>
      </c>
    </row>
    <row r="5" spans="1:28" x14ac:dyDescent="0.2">
      <c r="A5" s="11" t="s">
        <v>17</v>
      </c>
      <c r="B5" s="9">
        <v>0</v>
      </c>
      <c r="C5" s="2">
        <v>1</v>
      </c>
      <c r="E5" s="6">
        <v>1299.81</v>
      </c>
      <c r="F5" s="6">
        <v>1478.72</v>
      </c>
      <c r="G5" s="6">
        <v>3329613.04</v>
      </c>
      <c r="H5" s="6">
        <v>5154762.21</v>
      </c>
      <c r="J5" s="1">
        <f t="shared" si="0"/>
        <v>12998.099999999999</v>
      </c>
      <c r="K5" s="6">
        <f t="shared" si="1"/>
        <v>14787.2</v>
      </c>
      <c r="L5" s="1">
        <f t="shared" si="2"/>
        <v>332961304</v>
      </c>
      <c r="M5" s="1">
        <f t="shared" si="3"/>
        <v>515476221</v>
      </c>
      <c r="O5" s="1">
        <f t="shared" si="4"/>
        <v>0.64592951223641415</v>
      </c>
      <c r="P5" s="1">
        <f t="shared" si="5"/>
        <v>0.87901022505951076</v>
      </c>
      <c r="Q5" s="1">
        <f t="shared" si="6"/>
        <v>-0.43706489533803838</v>
      </c>
      <c r="R5" s="1">
        <f t="shared" si="7"/>
        <v>-0.12895874875994165</v>
      </c>
      <c r="S5" s="1">
        <f t="shared" si="8"/>
        <v>-0.30810614657809676</v>
      </c>
      <c r="U5" s="6">
        <f t="shared" si="9"/>
        <v>27785.3</v>
      </c>
      <c r="V5" s="1">
        <f t="shared" si="10"/>
        <v>848437525</v>
      </c>
      <c r="W5" s="1">
        <f t="shared" si="11"/>
        <v>14.898198992603447</v>
      </c>
      <c r="Y5" s="1">
        <f t="shared" si="12"/>
        <v>-2.0680764616653538E-2</v>
      </c>
    </row>
    <row r="6" spans="1:28" x14ac:dyDescent="0.2">
      <c r="A6" s="11" t="s">
        <v>17</v>
      </c>
      <c r="B6" s="9">
        <v>0</v>
      </c>
      <c r="C6" s="2">
        <v>2</v>
      </c>
      <c r="E6" s="6">
        <v>1652.87</v>
      </c>
      <c r="F6" s="6">
        <v>1664.98</v>
      </c>
      <c r="G6" s="6">
        <v>3633333.25</v>
      </c>
      <c r="H6" s="6">
        <v>4746153.8099999996</v>
      </c>
      <c r="J6" s="1">
        <f t="shared" si="0"/>
        <v>16528.699999999997</v>
      </c>
      <c r="K6" s="6">
        <f t="shared" si="1"/>
        <v>16649.8</v>
      </c>
      <c r="L6" s="1">
        <f t="shared" si="2"/>
        <v>363333325</v>
      </c>
      <c r="M6" s="1">
        <f t="shared" si="3"/>
        <v>474615380.99999994</v>
      </c>
      <c r="O6" s="1">
        <f t="shared" si="4"/>
        <v>0.76553213305996937</v>
      </c>
      <c r="P6" s="1">
        <f t="shared" si="5"/>
        <v>0.99272663935903116</v>
      </c>
      <c r="Q6" s="1">
        <f t="shared" si="6"/>
        <v>-0.26718408820109291</v>
      </c>
      <c r="R6" s="1">
        <f t="shared" si="7"/>
        <v>-7.2999404901170333E-3</v>
      </c>
      <c r="S6" s="1">
        <f t="shared" si="8"/>
        <v>-0.2598841477109759</v>
      </c>
      <c r="U6" s="6">
        <f t="shared" si="9"/>
        <v>33178.5</v>
      </c>
      <c r="V6" s="1">
        <f t="shared" si="10"/>
        <v>837948706</v>
      </c>
      <c r="W6" s="1">
        <f t="shared" si="11"/>
        <v>14.624325649848757</v>
      </c>
      <c r="Y6" s="1">
        <f t="shared" si="12"/>
        <v>-1.7770675649147871E-2</v>
      </c>
    </row>
    <row r="7" spans="1:28" x14ac:dyDescent="0.2">
      <c r="A7" s="11" t="s">
        <v>17</v>
      </c>
      <c r="B7" s="9">
        <v>0</v>
      </c>
      <c r="C7" s="2">
        <v>3</v>
      </c>
      <c r="E7" s="1">
        <v>822.97</v>
      </c>
      <c r="F7" s="1">
        <v>976</v>
      </c>
      <c r="G7" s="6">
        <v>2737397.95</v>
      </c>
      <c r="H7" s="6">
        <v>4243283.6900000004</v>
      </c>
      <c r="J7" s="1">
        <f t="shared" si="0"/>
        <v>8229.7000000000007</v>
      </c>
      <c r="K7" s="6">
        <f t="shared" si="1"/>
        <v>9760</v>
      </c>
      <c r="L7" s="1">
        <f t="shared" si="2"/>
        <v>273739795</v>
      </c>
      <c r="M7" s="1">
        <f t="shared" si="3"/>
        <v>424328369.00000006</v>
      </c>
      <c r="O7" s="1">
        <f t="shared" si="4"/>
        <v>0.64511311285906492</v>
      </c>
      <c r="P7" s="1">
        <f t="shared" si="5"/>
        <v>0.84320696721311483</v>
      </c>
      <c r="Q7" s="1">
        <f t="shared" si="6"/>
        <v>-0.43832960878792637</v>
      </c>
      <c r="R7" s="1">
        <f t="shared" si="7"/>
        <v>-0.17054283840527332</v>
      </c>
      <c r="S7" s="1">
        <f t="shared" si="8"/>
        <v>-0.26778677038265308</v>
      </c>
      <c r="U7" s="6">
        <f t="shared" si="9"/>
        <v>17989.7</v>
      </c>
      <c r="V7" s="1">
        <f t="shared" si="10"/>
        <v>698068164</v>
      </c>
      <c r="W7" s="1">
        <f t="shared" si="11"/>
        <v>15.243909169058202</v>
      </c>
      <c r="Y7" s="1">
        <f t="shared" si="12"/>
        <v>-1.7566804381529744E-2</v>
      </c>
      <c r="Z7" s="1">
        <f t="shared" ref="Z7" si="14">AVERAGE(Y5:Y7)</f>
        <v>-1.8672748215777052E-2</v>
      </c>
      <c r="AA7">
        <f t="shared" ref="AA7" si="15">Z7-Z$4</f>
        <v>6.3733109679934563E-3</v>
      </c>
      <c r="AB7" s="1">
        <f>_xlfn.STDEV.S(Y5:Y7)</f>
        <v>1.7419782642391888E-3</v>
      </c>
    </row>
    <row r="8" spans="1:28" x14ac:dyDescent="0.2">
      <c r="A8" s="11" t="s">
        <v>20</v>
      </c>
      <c r="B8" s="9">
        <v>0</v>
      </c>
      <c r="C8" s="2">
        <v>1</v>
      </c>
      <c r="E8" s="6">
        <v>1309.03</v>
      </c>
      <c r="F8" s="6">
        <v>1511.67</v>
      </c>
      <c r="G8" s="6">
        <v>2852299.56</v>
      </c>
      <c r="H8" s="6">
        <v>4826116.21</v>
      </c>
      <c r="J8" s="1">
        <f t="shared" si="0"/>
        <v>13090.3</v>
      </c>
      <c r="K8" s="6">
        <f t="shared" si="1"/>
        <v>15116.7</v>
      </c>
      <c r="L8" s="1">
        <f t="shared" si="2"/>
        <v>285229956</v>
      </c>
      <c r="M8" s="1">
        <f t="shared" si="3"/>
        <v>482611621</v>
      </c>
      <c r="O8" s="1">
        <f t="shared" si="4"/>
        <v>0.59101344349932261</v>
      </c>
      <c r="P8" s="1">
        <f t="shared" si="5"/>
        <v>0.86594957894249402</v>
      </c>
      <c r="Q8" s="1">
        <f t="shared" si="6"/>
        <v>-0.52591651479697787</v>
      </c>
      <c r="R8" s="1">
        <f t="shared" si="7"/>
        <v>-0.14392859504486796</v>
      </c>
      <c r="S8" s="1">
        <f t="shared" si="8"/>
        <v>-0.38198791975210988</v>
      </c>
      <c r="U8" s="6">
        <f t="shared" si="9"/>
        <v>28207</v>
      </c>
      <c r="V8" s="1">
        <f t="shared" si="10"/>
        <v>767841577</v>
      </c>
      <c r="W8" s="1">
        <f t="shared" si="11"/>
        <v>14.732467826764687</v>
      </c>
      <c r="Y8" s="1">
        <f t="shared" si="12"/>
        <v>-2.5928305036454716E-2</v>
      </c>
    </row>
    <row r="9" spans="1:28" x14ac:dyDescent="0.2">
      <c r="A9" s="11" t="s">
        <v>20</v>
      </c>
      <c r="B9" s="9">
        <v>0</v>
      </c>
      <c r="C9" s="2">
        <v>2</v>
      </c>
      <c r="E9" s="6">
        <v>1497.27</v>
      </c>
      <c r="F9" s="6">
        <v>1638.21</v>
      </c>
      <c r="G9" s="6">
        <v>3717238.77</v>
      </c>
      <c r="H9" s="6">
        <v>4717977.05</v>
      </c>
      <c r="J9" s="1">
        <f t="shared" si="0"/>
        <v>14972.7</v>
      </c>
      <c r="K9" s="6">
        <f t="shared" si="1"/>
        <v>16382.1</v>
      </c>
      <c r="L9" s="1">
        <f t="shared" si="2"/>
        <v>371723877</v>
      </c>
      <c r="M9" s="1">
        <f t="shared" si="3"/>
        <v>471797705</v>
      </c>
      <c r="O9" s="1">
        <f t="shared" si="4"/>
        <v>0.78788826876552953</v>
      </c>
      <c r="P9" s="1">
        <f t="shared" si="5"/>
        <v>0.91396707381837494</v>
      </c>
      <c r="Q9" s="1">
        <f t="shared" si="6"/>
        <v>-0.23839899008422727</v>
      </c>
      <c r="R9" s="1">
        <f t="shared" si="7"/>
        <v>-8.9960732445612979E-2</v>
      </c>
      <c r="S9" s="1">
        <f t="shared" si="8"/>
        <v>-0.14843825763861429</v>
      </c>
      <c r="U9" s="6">
        <f t="shared" si="9"/>
        <v>31354.800000000003</v>
      </c>
      <c r="V9" s="1">
        <f t="shared" si="10"/>
        <v>843521582</v>
      </c>
      <c r="W9" s="1">
        <f t="shared" si="11"/>
        <v>14.715451043517392</v>
      </c>
      <c r="Y9" s="1">
        <f t="shared" si="12"/>
        <v>-1.0087238046570506E-2</v>
      </c>
    </row>
    <row r="10" spans="1:28" x14ac:dyDescent="0.2">
      <c r="A10" s="11" t="s">
        <v>20</v>
      </c>
      <c r="B10" s="9">
        <v>0</v>
      </c>
      <c r="C10" s="2">
        <v>3</v>
      </c>
      <c r="E10" s="1">
        <v>916.69</v>
      </c>
      <c r="F10" s="1">
        <v>944.48</v>
      </c>
      <c r="G10" s="6">
        <v>2724108.89</v>
      </c>
      <c r="H10" s="6">
        <v>3713724.37</v>
      </c>
      <c r="J10" s="1">
        <f t="shared" si="0"/>
        <v>9166.9000000000015</v>
      </c>
      <c r="K10" s="6">
        <f t="shared" si="1"/>
        <v>9444.7999999999993</v>
      </c>
      <c r="L10" s="1">
        <f t="shared" si="2"/>
        <v>272410889</v>
      </c>
      <c r="M10" s="1">
        <f t="shared" si="3"/>
        <v>371372437</v>
      </c>
      <c r="O10" s="1">
        <f t="shared" si="4"/>
        <v>0.73352479037102047</v>
      </c>
      <c r="P10" s="1">
        <f t="shared" si="5"/>
        <v>0.97057640182957838</v>
      </c>
      <c r="Q10" s="1">
        <f t="shared" si="6"/>
        <v>-0.30989388460004785</v>
      </c>
      <c r="R10" s="1">
        <f t="shared" si="7"/>
        <v>-2.986515527837864E-2</v>
      </c>
      <c r="S10" s="1">
        <f t="shared" si="8"/>
        <v>-0.28002872932166922</v>
      </c>
      <c r="U10" s="6">
        <f t="shared" si="9"/>
        <v>18611.7</v>
      </c>
      <c r="V10" s="1">
        <f t="shared" si="10"/>
        <v>643783326</v>
      </c>
      <c r="W10" s="1">
        <f t="shared" si="11"/>
        <v>15.078077753272506</v>
      </c>
      <c r="Y10" s="1">
        <f t="shared" si="12"/>
        <v>-1.8571911745241698E-2</v>
      </c>
      <c r="Z10" s="1">
        <f t="shared" ref="Z10" si="16">AVERAGE(Y8:Y10)</f>
        <v>-1.8195818276088974E-2</v>
      </c>
      <c r="AA10">
        <f t="shared" ref="AA10" si="17">Z10-Z$4</f>
        <v>6.8502409076815346E-3</v>
      </c>
      <c r="AB10" s="1">
        <f>_xlfn.STDEV.S(Y8:Y10)</f>
        <v>7.9272274830267334E-3</v>
      </c>
    </row>
    <row r="11" spans="1:28" x14ac:dyDescent="0.2">
      <c r="A11" s="11" t="s">
        <v>18</v>
      </c>
      <c r="B11" s="9">
        <v>0</v>
      </c>
      <c r="C11" s="2">
        <v>1</v>
      </c>
      <c r="E11" s="6">
        <v>1318.21</v>
      </c>
      <c r="F11" s="6">
        <v>1489.88</v>
      </c>
      <c r="G11" s="6">
        <v>3361177</v>
      </c>
      <c r="H11" s="6">
        <v>4356104.49</v>
      </c>
      <c r="J11" s="1">
        <f t="shared" si="0"/>
        <v>13182.1</v>
      </c>
      <c r="K11" s="6">
        <f t="shared" si="1"/>
        <v>14898.800000000001</v>
      </c>
      <c r="L11" s="1">
        <f t="shared" si="2"/>
        <v>336117700</v>
      </c>
      <c r="M11" s="1">
        <f t="shared" si="3"/>
        <v>435610449</v>
      </c>
      <c r="O11" s="1">
        <f t="shared" si="4"/>
        <v>0.77160155540713393</v>
      </c>
      <c r="P11" s="1">
        <f t="shared" si="5"/>
        <v>0.88477595511047868</v>
      </c>
      <c r="Q11" s="1">
        <f t="shared" si="6"/>
        <v>-0.25928698213204798</v>
      </c>
      <c r="R11" s="1">
        <f t="shared" si="7"/>
        <v>-0.12242082409137602</v>
      </c>
      <c r="S11" s="1">
        <f t="shared" si="8"/>
        <v>-0.13686615804067198</v>
      </c>
      <c r="U11" s="6">
        <f t="shared" si="9"/>
        <v>28080.9</v>
      </c>
      <c r="V11" s="1">
        <f t="shared" si="10"/>
        <v>771728149</v>
      </c>
      <c r="W11" s="1">
        <f t="shared" si="11"/>
        <v>14.746215933833007</v>
      </c>
      <c r="Y11" s="1">
        <f t="shared" si="12"/>
        <v>-9.2814426870457579E-3</v>
      </c>
    </row>
    <row r="12" spans="1:28" x14ac:dyDescent="0.2">
      <c r="A12" s="11" t="s">
        <v>18</v>
      </c>
      <c r="B12" s="9">
        <v>0</v>
      </c>
      <c r="C12" s="2">
        <v>2</v>
      </c>
      <c r="E12" s="6">
        <v>1658.92</v>
      </c>
      <c r="F12" s="6">
        <v>1566.33</v>
      </c>
      <c r="G12" s="6">
        <v>2689248.29</v>
      </c>
      <c r="H12" s="6">
        <v>3549643.31</v>
      </c>
      <c r="J12" s="1">
        <f t="shared" si="0"/>
        <v>16589.2</v>
      </c>
      <c r="K12" s="6">
        <f t="shared" si="1"/>
        <v>15663.3</v>
      </c>
      <c r="L12" s="1">
        <f t="shared" si="2"/>
        <v>268924829</v>
      </c>
      <c r="M12" s="1">
        <f t="shared" si="3"/>
        <v>354964331</v>
      </c>
      <c r="O12" s="1">
        <f t="shared" si="4"/>
        <v>0.75761085132804518</v>
      </c>
      <c r="P12" s="1">
        <f t="shared" si="5"/>
        <v>1.0591127029425473</v>
      </c>
      <c r="Q12" s="1">
        <f t="shared" si="6"/>
        <v>-0.27758541391817176</v>
      </c>
      <c r="R12" s="1">
        <f t="shared" si="7"/>
        <v>5.7431484887284258E-2</v>
      </c>
      <c r="S12" s="1">
        <f t="shared" si="8"/>
        <v>-0.33501689880545604</v>
      </c>
      <c r="U12" s="6">
        <f t="shared" si="9"/>
        <v>32252.5</v>
      </c>
      <c r="V12" s="1">
        <f t="shared" si="10"/>
        <v>623889160</v>
      </c>
      <c r="W12" s="1">
        <f t="shared" si="11"/>
        <v>14.23959112951759</v>
      </c>
      <c r="Y12" s="1">
        <f t="shared" si="12"/>
        <v>-2.3527143143245978E-2</v>
      </c>
    </row>
    <row r="13" spans="1:28" x14ac:dyDescent="0.2">
      <c r="A13" s="11" t="s">
        <v>18</v>
      </c>
      <c r="B13" s="9">
        <v>0</v>
      </c>
      <c r="C13" s="2">
        <v>3</v>
      </c>
      <c r="E13" s="1">
        <v>944.09</v>
      </c>
      <c r="F13" s="1">
        <v>904.65</v>
      </c>
      <c r="G13" s="6">
        <v>3493876.22</v>
      </c>
      <c r="H13" s="6">
        <v>4097649.9</v>
      </c>
      <c r="J13" s="1">
        <f t="shared" si="0"/>
        <v>9440.9</v>
      </c>
      <c r="K13" s="6">
        <f t="shared" si="1"/>
        <v>9046.5</v>
      </c>
      <c r="L13" s="1">
        <f t="shared" si="2"/>
        <v>349387622</v>
      </c>
      <c r="M13" s="1">
        <f t="shared" si="3"/>
        <v>409764990</v>
      </c>
      <c r="O13" s="1">
        <f t="shared" si="4"/>
        <v>0.85265366863089009</v>
      </c>
      <c r="P13" s="1">
        <f t="shared" si="5"/>
        <v>1.0435969712043331</v>
      </c>
      <c r="Q13" s="1">
        <f t="shared" si="6"/>
        <v>-0.15940182961018645</v>
      </c>
      <c r="R13" s="1">
        <f t="shared" si="7"/>
        <v>4.2673372018974039E-2</v>
      </c>
      <c r="S13" s="1">
        <f t="shared" si="8"/>
        <v>-0.20207520162916048</v>
      </c>
      <c r="U13" s="6">
        <f t="shared" si="9"/>
        <v>18487.400000000001</v>
      </c>
      <c r="V13" s="1">
        <f t="shared" si="10"/>
        <v>759152612</v>
      </c>
      <c r="W13" s="1">
        <f t="shared" si="11"/>
        <v>15.32555997479651</v>
      </c>
      <c r="Y13" s="1">
        <f t="shared" si="12"/>
        <v>-1.3185501995456032E-2</v>
      </c>
      <c r="Z13" s="1">
        <f t="shared" ref="Z13" si="18">AVERAGE(Y11:Y13)</f>
        <v>-1.533136260858259E-2</v>
      </c>
      <c r="AA13">
        <f t="shared" ref="AA13" si="19">Z13-Z$4</f>
        <v>9.7146965751879182E-3</v>
      </c>
      <c r="AB13" s="1">
        <f>_xlfn.STDEV.S(Y11:Y13)</f>
        <v>7.3612861444296279E-3</v>
      </c>
    </row>
    <row r="14" spans="1:28" x14ac:dyDescent="0.2">
      <c r="A14" s="11" t="s">
        <v>19</v>
      </c>
      <c r="B14" s="9">
        <v>0</v>
      </c>
      <c r="C14" s="2">
        <v>1</v>
      </c>
      <c r="E14" s="6">
        <v>1387.34</v>
      </c>
      <c r="F14" s="6">
        <v>1410.93</v>
      </c>
      <c r="G14" s="6">
        <v>2798435.79</v>
      </c>
      <c r="H14" s="6">
        <v>5386064.9400000004</v>
      </c>
      <c r="J14" s="1">
        <f t="shared" si="0"/>
        <v>13873.4</v>
      </c>
      <c r="K14" s="6">
        <f t="shared" si="1"/>
        <v>14109.300000000001</v>
      </c>
      <c r="L14" s="1">
        <f t="shared" si="2"/>
        <v>279843579</v>
      </c>
      <c r="M14" s="1">
        <f t="shared" si="3"/>
        <v>538606494</v>
      </c>
      <c r="O14" s="1">
        <f t="shared" si="4"/>
        <v>0.5195696340787157</v>
      </c>
      <c r="P14" s="1">
        <f t="shared" si="5"/>
        <v>0.9832805312807863</v>
      </c>
      <c r="Q14" s="1">
        <f t="shared" si="6"/>
        <v>-0.65475443685048396</v>
      </c>
      <c r="R14" s="1">
        <f t="shared" si="7"/>
        <v>-1.6860816760707095E-2</v>
      </c>
      <c r="S14" s="1">
        <f t="shared" si="8"/>
        <v>-0.6378936200897769</v>
      </c>
      <c r="U14" s="6">
        <f t="shared" si="9"/>
        <v>27982.7</v>
      </c>
      <c r="V14" s="1">
        <f t="shared" si="10"/>
        <v>818450073</v>
      </c>
      <c r="W14" s="1">
        <f t="shared" si="11"/>
        <v>14.836071619563006</v>
      </c>
      <c r="Y14" s="1">
        <f t="shared" si="12"/>
        <v>-4.2996127037338065E-2</v>
      </c>
    </row>
    <row r="15" spans="1:28" x14ac:dyDescent="0.2">
      <c r="A15" s="11" t="s">
        <v>19</v>
      </c>
      <c r="B15" s="9">
        <v>0</v>
      </c>
      <c r="C15" s="2">
        <v>2</v>
      </c>
      <c r="E15" s="6">
        <v>1477.8</v>
      </c>
      <c r="F15" s="6">
        <v>1552.18</v>
      </c>
      <c r="G15" s="6">
        <v>2476645.2599999998</v>
      </c>
      <c r="H15" s="6">
        <v>3476645.26</v>
      </c>
      <c r="J15" s="1">
        <f t="shared" si="0"/>
        <v>14778</v>
      </c>
      <c r="K15" s="6">
        <f t="shared" si="1"/>
        <v>15521.800000000001</v>
      </c>
      <c r="L15" s="1">
        <f t="shared" si="2"/>
        <v>247664525.99999997</v>
      </c>
      <c r="M15" s="1">
        <f t="shared" si="3"/>
        <v>347664526</v>
      </c>
      <c r="O15" s="1">
        <f t="shared" si="4"/>
        <v>0.71236639771525023</v>
      </c>
      <c r="P15" s="1">
        <f t="shared" si="5"/>
        <v>0.95208029996521015</v>
      </c>
      <c r="Q15" s="1">
        <f t="shared" si="6"/>
        <v>-0.33916289640049668</v>
      </c>
      <c r="R15" s="1">
        <f t="shared" si="7"/>
        <v>-4.9105899044971715E-2</v>
      </c>
      <c r="S15" s="1">
        <f t="shared" si="8"/>
        <v>-0.29005699735552498</v>
      </c>
      <c r="U15" s="6">
        <f t="shared" si="9"/>
        <v>30299.800000000003</v>
      </c>
      <c r="V15" s="1">
        <f t="shared" si="10"/>
        <v>595329052</v>
      </c>
      <c r="W15" s="1">
        <f t="shared" si="11"/>
        <v>14.262091408084192</v>
      </c>
      <c r="Y15" s="1">
        <f t="shared" si="12"/>
        <v>-2.0337620132704504E-2</v>
      </c>
    </row>
    <row r="16" spans="1:28" x14ac:dyDescent="0.2">
      <c r="A16" s="11" t="s">
        <v>19</v>
      </c>
      <c r="B16" s="9">
        <v>0</v>
      </c>
      <c r="C16" s="2">
        <v>3</v>
      </c>
      <c r="E16" s="1">
        <v>932.02</v>
      </c>
      <c r="F16" s="1">
        <v>949.71</v>
      </c>
      <c r="G16" s="6">
        <v>3418423.58</v>
      </c>
      <c r="H16" s="6">
        <v>4010055.18</v>
      </c>
      <c r="J16" s="1">
        <f t="shared" si="0"/>
        <v>9320.2000000000007</v>
      </c>
      <c r="K16" s="6">
        <f t="shared" si="1"/>
        <v>9497.1</v>
      </c>
      <c r="L16" s="1">
        <f t="shared" si="2"/>
        <v>341842358</v>
      </c>
      <c r="M16" s="1">
        <f t="shared" si="3"/>
        <v>401005518</v>
      </c>
      <c r="O16" s="1">
        <f t="shared" si="4"/>
        <v>0.85246297782864922</v>
      </c>
      <c r="P16" s="1">
        <f t="shared" si="5"/>
        <v>0.98137326131134772</v>
      </c>
      <c r="Q16" s="1">
        <f t="shared" si="6"/>
        <v>-0.15962549853445837</v>
      </c>
      <c r="R16" s="1">
        <f t="shared" si="7"/>
        <v>-1.8802401151596669E-2</v>
      </c>
      <c r="S16" s="1">
        <f t="shared" si="8"/>
        <v>-0.14082309738286169</v>
      </c>
      <c r="U16" s="6">
        <f t="shared" si="9"/>
        <v>18817.300000000003</v>
      </c>
      <c r="V16" s="1">
        <f t="shared" si="10"/>
        <v>742847876</v>
      </c>
      <c r="W16" s="1">
        <f t="shared" si="11"/>
        <v>15.26871954061451</v>
      </c>
      <c r="Y16" s="1">
        <f t="shared" si="12"/>
        <v>-9.2229801594216777E-3</v>
      </c>
      <c r="Z16" s="1">
        <f t="shared" ref="Z16" si="20">AVERAGE(Y14:Y16)</f>
        <v>-2.4185575776488083E-2</v>
      </c>
      <c r="AA16">
        <f t="shared" ref="AA16" si="21">Z16-Z$4</f>
        <v>8.6048340728242523E-4</v>
      </c>
      <c r="AB16" s="1">
        <f>_xlfn.STDEV.S(Y14:Y16)</f>
        <v>1.721224664262986E-2</v>
      </c>
    </row>
    <row r="17" spans="1:28" x14ac:dyDescent="0.2">
      <c r="A17" s="11" t="s">
        <v>21</v>
      </c>
      <c r="B17" s="9">
        <v>0</v>
      </c>
      <c r="C17" s="2">
        <v>1</v>
      </c>
      <c r="E17" s="6">
        <v>1392.33</v>
      </c>
      <c r="F17" s="6">
        <v>1107.3499999999999</v>
      </c>
      <c r="G17" s="6">
        <v>2871681.4</v>
      </c>
      <c r="H17" s="6">
        <v>4959836.91</v>
      </c>
      <c r="J17" s="1">
        <f t="shared" si="0"/>
        <v>13923.3</v>
      </c>
      <c r="K17" s="6">
        <f t="shared" si="1"/>
        <v>11073.5</v>
      </c>
      <c r="L17" s="1">
        <f t="shared" si="2"/>
        <v>287168140</v>
      </c>
      <c r="M17" s="1">
        <f t="shared" si="3"/>
        <v>495983691</v>
      </c>
      <c r="O17" s="1">
        <f t="shared" si="4"/>
        <v>0.57898706189514604</v>
      </c>
      <c r="P17" s="1">
        <f t="shared" si="5"/>
        <v>1.257353140380187</v>
      </c>
      <c r="Q17" s="1">
        <f t="shared" si="6"/>
        <v>-0.5464751472630468</v>
      </c>
      <c r="R17" s="1">
        <f t="shared" si="7"/>
        <v>0.22900882919762119</v>
      </c>
      <c r="S17" s="1">
        <f t="shared" si="8"/>
        <v>-0.77548397646066802</v>
      </c>
      <c r="U17" s="6">
        <f t="shared" si="9"/>
        <v>24996.799999999999</v>
      </c>
      <c r="V17" s="1">
        <f t="shared" si="10"/>
        <v>783151831</v>
      </c>
      <c r="W17" s="1">
        <f t="shared" si="11"/>
        <v>14.935260993862288</v>
      </c>
      <c r="Y17" s="1">
        <f t="shared" si="12"/>
        <v>-5.1923028113091338E-2</v>
      </c>
    </row>
    <row r="18" spans="1:28" x14ac:dyDescent="0.2">
      <c r="A18" s="11" t="s">
        <v>21</v>
      </c>
      <c r="B18" s="9">
        <v>0</v>
      </c>
      <c r="C18" s="2">
        <v>2</v>
      </c>
      <c r="E18" s="6">
        <v>1588.12</v>
      </c>
      <c r="F18" s="6">
        <v>1624.97</v>
      </c>
      <c r="G18" s="6">
        <v>3394803.47</v>
      </c>
      <c r="H18" s="6">
        <v>4842295.41</v>
      </c>
      <c r="J18" s="1">
        <f t="shared" si="0"/>
        <v>15881.199999999999</v>
      </c>
      <c r="K18" s="6">
        <f t="shared" si="1"/>
        <v>16249.7</v>
      </c>
      <c r="L18" s="1">
        <f t="shared" si="2"/>
        <v>339480347</v>
      </c>
      <c r="M18" s="1">
        <f t="shared" si="3"/>
        <v>484229541</v>
      </c>
      <c r="O18" s="1">
        <f t="shared" si="4"/>
        <v>0.70107318586744383</v>
      </c>
      <c r="P18" s="1">
        <f t="shared" si="5"/>
        <v>0.97732265826446019</v>
      </c>
      <c r="Q18" s="1">
        <f t="shared" si="6"/>
        <v>-0.35514299530370841</v>
      </c>
      <c r="R18" s="1">
        <f t="shared" si="7"/>
        <v>-2.293842735227242E-2</v>
      </c>
      <c r="S18" s="1">
        <f t="shared" si="8"/>
        <v>-0.33220456795143599</v>
      </c>
      <c r="U18" s="6">
        <f t="shared" si="9"/>
        <v>32130.9</v>
      </c>
      <c r="V18" s="1">
        <f t="shared" si="10"/>
        <v>823709888</v>
      </c>
      <c r="W18" s="1">
        <f t="shared" si="11"/>
        <v>14.64588729494214</v>
      </c>
      <c r="Y18" s="1">
        <f t="shared" si="12"/>
        <v>-2.2682447383448091E-2</v>
      </c>
    </row>
    <row r="19" spans="1:28" x14ac:dyDescent="0.2">
      <c r="A19" s="11" t="s">
        <v>21</v>
      </c>
      <c r="B19" s="9">
        <v>0</v>
      </c>
      <c r="C19" s="2">
        <v>3</v>
      </c>
      <c r="E19" s="1">
        <v>853.22</v>
      </c>
      <c r="F19" s="1">
        <v>916.91</v>
      </c>
      <c r="G19" s="6">
        <v>3116958.98</v>
      </c>
      <c r="H19" s="6">
        <v>3932902.34</v>
      </c>
      <c r="J19" s="1">
        <f t="shared" si="0"/>
        <v>8532.2000000000007</v>
      </c>
      <c r="K19" s="6">
        <f t="shared" si="1"/>
        <v>9169.1</v>
      </c>
      <c r="L19" s="1">
        <f t="shared" si="2"/>
        <v>311695898</v>
      </c>
      <c r="M19" s="1">
        <f t="shared" si="3"/>
        <v>393290234</v>
      </c>
      <c r="O19" s="1">
        <f t="shared" si="4"/>
        <v>0.7925340398866858</v>
      </c>
      <c r="P19" s="1">
        <f t="shared" si="5"/>
        <v>0.93053843888713184</v>
      </c>
      <c r="Q19" s="1">
        <f t="shared" si="6"/>
        <v>-0.23251982161473045</v>
      </c>
      <c r="R19" s="1">
        <f t="shared" si="7"/>
        <v>-7.199189382600045E-2</v>
      </c>
      <c r="S19" s="1">
        <f t="shared" si="8"/>
        <v>-0.16052792778872998</v>
      </c>
      <c r="U19" s="6">
        <f t="shared" si="9"/>
        <v>17701.300000000003</v>
      </c>
      <c r="V19" s="1">
        <f t="shared" si="10"/>
        <v>704986132</v>
      </c>
      <c r="W19" s="1">
        <f t="shared" si="11"/>
        <v>15.281451940570182</v>
      </c>
      <c r="Y19" s="1">
        <f t="shared" si="12"/>
        <v>-1.0504756250454848E-2</v>
      </c>
      <c r="Z19" s="1">
        <f t="shared" ref="Z19" si="22">AVERAGE(Y17:Y19)</f>
        <v>-2.8370077248998093E-2</v>
      </c>
      <c r="AA19">
        <f t="shared" ref="AA19" si="23">Z19-Z$4</f>
        <v>-3.3240180652275853E-3</v>
      </c>
      <c r="AB19" s="1">
        <f>_xlfn.STDEV.S(Y17:Y19)</f>
        <v>2.1286854186033183E-2</v>
      </c>
    </row>
    <row r="20" spans="1:28" x14ac:dyDescent="0.2">
      <c r="A20" s="11" t="s">
        <v>22</v>
      </c>
      <c r="B20" s="9">
        <v>0</v>
      </c>
      <c r="C20" s="2">
        <v>1</v>
      </c>
      <c r="E20" s="6">
        <v>1278.97</v>
      </c>
      <c r="F20" s="6">
        <v>1399.54</v>
      </c>
      <c r="G20" s="6">
        <v>3516781.01</v>
      </c>
      <c r="H20" s="6">
        <v>4680981.93</v>
      </c>
      <c r="J20" s="1">
        <f t="shared" si="0"/>
        <v>12789.7</v>
      </c>
      <c r="K20" s="6">
        <f t="shared" si="1"/>
        <v>13995.4</v>
      </c>
      <c r="L20" s="1">
        <f t="shared" si="2"/>
        <v>351678101</v>
      </c>
      <c r="M20" s="1">
        <f t="shared" si="3"/>
        <v>468098193</v>
      </c>
      <c r="O20" s="1">
        <f t="shared" si="4"/>
        <v>0.75129130225033791</v>
      </c>
      <c r="P20" s="1">
        <f t="shared" si="5"/>
        <v>0.9138502650871001</v>
      </c>
      <c r="Q20" s="1">
        <f t="shared" si="6"/>
        <v>-0.28596181660690118</v>
      </c>
      <c r="R20" s="1">
        <f t="shared" si="7"/>
        <v>-9.0088544704472293E-2</v>
      </c>
      <c r="S20" s="1">
        <f t="shared" si="8"/>
        <v>-0.19587327190242887</v>
      </c>
      <c r="U20" s="6">
        <f t="shared" si="9"/>
        <v>26785.1</v>
      </c>
      <c r="V20" s="1">
        <f t="shared" si="10"/>
        <v>819776294</v>
      </c>
      <c r="W20" s="1">
        <f t="shared" si="11"/>
        <v>14.901511968529425</v>
      </c>
      <c r="Y20" s="1">
        <f t="shared" si="12"/>
        <v>-1.3144523342067206E-2</v>
      </c>
    </row>
    <row r="21" spans="1:28" x14ac:dyDescent="0.2">
      <c r="A21" s="11" t="s">
        <v>22</v>
      </c>
      <c r="B21" s="9">
        <v>0</v>
      </c>
      <c r="C21" s="2">
        <v>2</v>
      </c>
      <c r="E21" s="6">
        <v>1499.81</v>
      </c>
      <c r="F21" s="6">
        <v>1496.76</v>
      </c>
      <c r="G21" s="6">
        <v>3226272.22</v>
      </c>
      <c r="H21" s="6">
        <v>5046192.87</v>
      </c>
      <c r="J21" s="1">
        <f t="shared" si="0"/>
        <v>14998.099999999999</v>
      </c>
      <c r="K21" s="6">
        <f t="shared" si="1"/>
        <v>14967.6</v>
      </c>
      <c r="L21" s="1">
        <f t="shared" si="2"/>
        <v>322627222</v>
      </c>
      <c r="M21" s="1">
        <f t="shared" si="3"/>
        <v>504619287</v>
      </c>
      <c r="O21" s="1">
        <f t="shared" si="4"/>
        <v>0.63934778220238742</v>
      </c>
      <c r="P21" s="1">
        <f t="shared" si="5"/>
        <v>1.0020377348405889</v>
      </c>
      <c r="Q21" s="1">
        <f t="shared" si="6"/>
        <v>-0.44730671256277815</v>
      </c>
      <c r="R21" s="1">
        <f t="shared" si="7"/>
        <v>2.0356614751168753E-3</v>
      </c>
      <c r="S21" s="1">
        <f t="shared" si="8"/>
        <v>-0.44934237403789501</v>
      </c>
      <c r="U21" s="6">
        <f t="shared" si="9"/>
        <v>29965.699999999997</v>
      </c>
      <c r="V21" s="1">
        <f t="shared" si="10"/>
        <v>827246509</v>
      </c>
      <c r="W21" s="1">
        <f t="shared" si="11"/>
        <v>14.752717602174403</v>
      </c>
      <c r="Y21" s="1">
        <f t="shared" si="12"/>
        <v>-3.0458278003753454E-2</v>
      </c>
    </row>
    <row r="22" spans="1:28" x14ac:dyDescent="0.2">
      <c r="A22" s="11" t="s">
        <v>22</v>
      </c>
      <c r="B22" s="9">
        <v>0</v>
      </c>
      <c r="C22" s="2">
        <v>3</v>
      </c>
      <c r="E22" s="1">
        <v>855.77</v>
      </c>
      <c r="F22" s="1">
        <v>917.76</v>
      </c>
      <c r="G22" s="6">
        <v>3161035.64</v>
      </c>
      <c r="H22" s="6">
        <v>4103883.79</v>
      </c>
      <c r="J22" s="1">
        <f t="shared" si="0"/>
        <v>8557.7000000000007</v>
      </c>
      <c r="K22" s="6">
        <f t="shared" si="1"/>
        <v>9177.6</v>
      </c>
      <c r="L22" s="1">
        <f t="shared" si="2"/>
        <v>316103564</v>
      </c>
      <c r="M22" s="1">
        <f t="shared" si="3"/>
        <v>410388379</v>
      </c>
      <c r="O22" s="1">
        <f t="shared" si="4"/>
        <v>0.77025466649483265</v>
      </c>
      <c r="P22" s="1">
        <f t="shared" si="5"/>
        <v>0.9324551080892608</v>
      </c>
      <c r="Q22" s="1">
        <f t="shared" si="6"/>
        <v>-0.26103408310783049</v>
      </c>
      <c r="R22" s="1">
        <f t="shared" si="7"/>
        <v>-6.9934270082241443E-2</v>
      </c>
      <c r="S22" s="1">
        <f t="shared" si="8"/>
        <v>-0.19109981302558904</v>
      </c>
      <c r="U22" s="6">
        <f t="shared" si="9"/>
        <v>17735.300000000003</v>
      </c>
      <c r="V22" s="1">
        <f t="shared" si="10"/>
        <v>726491943</v>
      </c>
      <c r="W22" s="1">
        <f t="shared" si="11"/>
        <v>15.32203544333435</v>
      </c>
      <c r="Y22" s="1">
        <f t="shared" si="12"/>
        <v>-1.247222105263596E-2</v>
      </c>
      <c r="Z22" s="1">
        <f t="shared" ref="Z22" si="24">AVERAGE(Y20:Y22)</f>
        <v>-1.8691674132818872E-2</v>
      </c>
      <c r="AA22">
        <f t="shared" ref="AA22" si="25">Z22-Z$4</f>
        <v>6.3543850509516359E-3</v>
      </c>
      <c r="AB22" s="1">
        <f>_xlfn.STDEV.S(Y20:Y22)</f>
        <v>1.0195720797653948E-2</v>
      </c>
    </row>
    <row r="23" spans="1:28" x14ac:dyDescent="0.2">
      <c r="A23" s="11" t="s">
        <v>23</v>
      </c>
      <c r="B23" s="9">
        <v>0</v>
      </c>
      <c r="C23" s="2">
        <v>1</v>
      </c>
      <c r="E23" s="6">
        <v>1446.04</v>
      </c>
      <c r="F23" s="6">
        <v>1671.97</v>
      </c>
      <c r="G23" s="6">
        <v>3287085.45</v>
      </c>
      <c r="H23" s="6">
        <v>6609074.71</v>
      </c>
      <c r="J23" s="1">
        <f t="shared" si="0"/>
        <v>14460.4</v>
      </c>
      <c r="K23" s="6">
        <f t="shared" si="1"/>
        <v>16719.7</v>
      </c>
      <c r="L23" s="1">
        <f t="shared" si="2"/>
        <v>328708545</v>
      </c>
      <c r="M23" s="1">
        <f t="shared" si="3"/>
        <v>660907471</v>
      </c>
      <c r="O23" s="1">
        <f t="shared" si="4"/>
        <v>0.49735940267499262</v>
      </c>
      <c r="P23" s="1">
        <f t="shared" si="5"/>
        <v>0.86487197736801491</v>
      </c>
      <c r="Q23" s="1">
        <f t="shared" si="6"/>
        <v>-0.69844237001302467</v>
      </c>
      <c r="R23" s="1">
        <f t="shared" si="7"/>
        <v>-0.14517378604654618</v>
      </c>
      <c r="S23" s="1">
        <f t="shared" si="8"/>
        <v>-0.55326858396647849</v>
      </c>
      <c r="U23" s="6">
        <f t="shared" si="9"/>
        <v>31180.1</v>
      </c>
      <c r="V23" s="1">
        <f t="shared" si="10"/>
        <v>989616016</v>
      </c>
      <c r="W23" s="1">
        <f t="shared" si="11"/>
        <v>14.953955673691654</v>
      </c>
      <c r="Y23" s="1">
        <f t="shared" si="12"/>
        <v>-3.6998142567711258E-2</v>
      </c>
    </row>
    <row r="24" spans="1:28" x14ac:dyDescent="0.2">
      <c r="A24" s="11" t="s">
        <v>23</v>
      </c>
      <c r="B24" s="9">
        <v>0</v>
      </c>
      <c r="C24" s="2">
        <v>2</v>
      </c>
      <c r="E24" s="6">
        <v>1497.09</v>
      </c>
      <c r="F24" s="6">
        <v>1551.3</v>
      </c>
      <c r="G24" s="6">
        <v>3765702.15</v>
      </c>
      <c r="H24" s="6">
        <v>4326040.53</v>
      </c>
      <c r="J24" s="1">
        <f t="shared" si="0"/>
        <v>14970.9</v>
      </c>
      <c r="K24" s="6">
        <f t="shared" si="1"/>
        <v>15513</v>
      </c>
      <c r="L24" s="1">
        <f t="shared" si="2"/>
        <v>376570215</v>
      </c>
      <c r="M24" s="1">
        <f t="shared" si="3"/>
        <v>432604053</v>
      </c>
      <c r="O24" s="1">
        <f t="shared" si="4"/>
        <v>0.87047315527577829</v>
      </c>
      <c r="P24" s="1">
        <f t="shared" si="5"/>
        <v>0.96505511506478436</v>
      </c>
      <c r="Q24" s="1">
        <f t="shared" si="6"/>
        <v>-0.13871835853110503</v>
      </c>
      <c r="R24" s="1">
        <f t="shared" si="7"/>
        <v>-3.5570065217325406E-2</v>
      </c>
      <c r="S24" s="1">
        <f t="shared" si="8"/>
        <v>-0.10314829331377963</v>
      </c>
      <c r="U24" s="6">
        <f t="shared" si="9"/>
        <v>30483.9</v>
      </c>
      <c r="V24" s="1">
        <f t="shared" si="10"/>
        <v>809174268</v>
      </c>
      <c r="W24" s="1">
        <f t="shared" si="11"/>
        <v>14.696115334183492</v>
      </c>
      <c r="Y24" s="1">
        <f t="shared" si="12"/>
        <v>-7.0187454962233721E-3</v>
      </c>
    </row>
    <row r="25" spans="1:28" x14ac:dyDescent="0.2">
      <c r="A25" s="11" t="s">
        <v>23</v>
      </c>
      <c r="B25" s="9">
        <v>0</v>
      </c>
      <c r="C25" s="2">
        <v>3</v>
      </c>
      <c r="E25" s="1">
        <v>852.24</v>
      </c>
      <c r="F25" s="1">
        <v>978.58</v>
      </c>
      <c r="G25" s="6">
        <v>2679677.98</v>
      </c>
      <c r="H25" s="6">
        <v>4454461.43</v>
      </c>
      <c r="J25" s="1">
        <f t="shared" si="0"/>
        <v>8522.4</v>
      </c>
      <c r="K25" s="6">
        <f t="shared" si="1"/>
        <v>9785.8000000000011</v>
      </c>
      <c r="L25" s="1">
        <f t="shared" si="2"/>
        <v>267967798</v>
      </c>
      <c r="M25" s="1">
        <f t="shared" si="3"/>
        <v>445446143</v>
      </c>
      <c r="O25" s="1">
        <f t="shared" si="4"/>
        <v>0.60157171009560184</v>
      </c>
      <c r="P25" s="1">
        <f t="shared" si="5"/>
        <v>0.87089456150749034</v>
      </c>
      <c r="Q25" s="1">
        <f t="shared" si="6"/>
        <v>-0.50820953189434193</v>
      </c>
      <c r="R25" s="1">
        <f t="shared" si="7"/>
        <v>-0.13823436398374234</v>
      </c>
      <c r="S25" s="1">
        <f t="shared" si="8"/>
        <v>-0.36997516791059959</v>
      </c>
      <c r="U25" s="6">
        <f t="shared" si="9"/>
        <v>18308.2</v>
      </c>
      <c r="V25" s="1">
        <f t="shared" si="10"/>
        <v>713413941</v>
      </c>
      <c r="W25" s="1">
        <f t="shared" si="11"/>
        <v>15.249961830459439</v>
      </c>
      <c r="Y25" s="1">
        <f t="shared" si="12"/>
        <v>-2.4260727470912843E-2</v>
      </c>
      <c r="Z25" s="1">
        <f t="shared" ref="Z25" si="26">AVERAGE(Y23:Y25)</f>
        <v>-2.2759205178282491E-2</v>
      </c>
      <c r="AA25">
        <f t="shared" ref="AA25" si="27">Z25-Z$4</f>
        <v>2.2868540054880176E-3</v>
      </c>
      <c r="AB25" s="1">
        <f>_xlfn.STDEV.S(Y23:Y25)</f>
        <v>1.5045995782564001E-2</v>
      </c>
    </row>
    <row r="26" spans="1:28" x14ac:dyDescent="0.2">
      <c r="A26" s="11" t="s">
        <v>16</v>
      </c>
      <c r="B26" s="9">
        <v>5.0000000000000001E-3</v>
      </c>
      <c r="C26" s="2">
        <v>1</v>
      </c>
      <c r="E26" s="6">
        <v>1351.33</v>
      </c>
      <c r="F26" s="6">
        <v>1447.56</v>
      </c>
      <c r="G26" s="6">
        <v>2944444.34</v>
      </c>
      <c r="H26" s="6">
        <v>4665351.5599999996</v>
      </c>
      <c r="J26" s="1">
        <f t="shared" si="0"/>
        <v>13513.3</v>
      </c>
      <c r="K26" s="6">
        <f t="shared" si="1"/>
        <v>14475.599999999999</v>
      </c>
      <c r="L26" s="1">
        <f t="shared" si="2"/>
        <v>294444434</v>
      </c>
      <c r="M26" s="1">
        <f t="shared" si="3"/>
        <v>466535155.99999994</v>
      </c>
      <c r="O26" s="1">
        <f t="shared" si="4"/>
        <v>0.63113021647611922</v>
      </c>
      <c r="P26" s="1">
        <f t="shared" si="5"/>
        <v>0.93352261736991904</v>
      </c>
      <c r="Q26" s="1">
        <f t="shared" si="6"/>
        <v>-0.46024307247596469</v>
      </c>
      <c r="R26" s="1">
        <f t="shared" si="7"/>
        <v>-6.8790087724055302E-2</v>
      </c>
      <c r="S26" s="1">
        <f t="shared" si="8"/>
        <v>-0.39145298475190937</v>
      </c>
      <c r="U26" s="6">
        <f t="shared" si="9"/>
        <v>27988.899999999998</v>
      </c>
      <c r="V26" s="1">
        <f t="shared" si="10"/>
        <v>760979590</v>
      </c>
      <c r="W26" s="1">
        <f t="shared" si="11"/>
        <v>14.730715351473913</v>
      </c>
      <c r="Y26" s="1">
        <f t="shared" si="12"/>
        <v>-2.6573929059917765E-2</v>
      </c>
    </row>
    <row r="27" spans="1:28" x14ac:dyDescent="0.2">
      <c r="A27" s="11" t="s">
        <v>16</v>
      </c>
      <c r="B27" s="9">
        <v>5.0000000000000001E-3</v>
      </c>
      <c r="C27" s="2">
        <v>2</v>
      </c>
      <c r="E27" s="6">
        <v>1594.52</v>
      </c>
      <c r="F27" s="6">
        <v>1436.37</v>
      </c>
      <c r="G27" s="6">
        <v>3061739.99</v>
      </c>
      <c r="H27" s="6">
        <v>4213595.21</v>
      </c>
      <c r="J27" s="1">
        <f t="shared" si="0"/>
        <v>15945.2</v>
      </c>
      <c r="K27" s="6">
        <f t="shared" si="1"/>
        <v>14363.699999999999</v>
      </c>
      <c r="L27" s="1">
        <f t="shared" si="2"/>
        <v>306173999</v>
      </c>
      <c r="M27" s="1">
        <f t="shared" si="3"/>
        <v>421359521</v>
      </c>
      <c r="O27" s="1">
        <f t="shared" si="4"/>
        <v>0.7266336317104366</v>
      </c>
      <c r="P27" s="1">
        <f t="shared" si="5"/>
        <v>1.1101039425774697</v>
      </c>
      <c r="Q27" s="1">
        <f t="shared" si="6"/>
        <v>-0.31933287384943276</v>
      </c>
      <c r="R27" s="1">
        <f t="shared" si="7"/>
        <v>0.10445365290179237</v>
      </c>
      <c r="S27" s="1">
        <f t="shared" si="8"/>
        <v>-0.42378652675122513</v>
      </c>
      <c r="U27" s="6">
        <f t="shared" si="9"/>
        <v>30308.9</v>
      </c>
      <c r="V27" s="1">
        <f t="shared" si="10"/>
        <v>727533520</v>
      </c>
      <c r="W27" s="1">
        <f t="shared" si="11"/>
        <v>14.550984605696183</v>
      </c>
      <c r="Y27" s="1">
        <f t="shared" si="12"/>
        <v>-2.9124250917379715E-2</v>
      </c>
    </row>
    <row r="28" spans="1:28" x14ac:dyDescent="0.2">
      <c r="A28" s="11" t="s">
        <v>16</v>
      </c>
      <c r="B28" s="9">
        <v>5.0000000000000001E-3</v>
      </c>
      <c r="C28" s="2">
        <v>3</v>
      </c>
      <c r="E28" s="1">
        <v>871.9</v>
      </c>
      <c r="F28" s="1">
        <v>886.41</v>
      </c>
      <c r="G28" s="6">
        <v>3505649.66</v>
      </c>
      <c r="H28" s="6">
        <v>4692443.3600000003</v>
      </c>
      <c r="J28" s="1">
        <f t="shared" ref="J28:J56" si="28">E28*10</f>
        <v>8719</v>
      </c>
      <c r="K28" s="6">
        <f t="shared" ref="K28:K56" si="29">F28*10</f>
        <v>8864.1</v>
      </c>
      <c r="L28" s="1">
        <f t="shared" ref="L28:L56" si="30">G28*100</f>
        <v>350564966</v>
      </c>
      <c r="M28" s="1">
        <f t="shared" ref="M28:M56" si="31">H28*100</f>
        <v>469244336.00000006</v>
      </c>
      <c r="O28" s="1">
        <f t="shared" si="4"/>
        <v>0.74708406496354585</v>
      </c>
      <c r="P28" s="1">
        <f t="shared" si="5"/>
        <v>0.98363059983529066</v>
      </c>
      <c r="Q28" s="1">
        <f t="shared" si="6"/>
        <v>-0.29157756341598484</v>
      </c>
      <c r="R28" s="1">
        <f t="shared" si="7"/>
        <v>-1.6504859084061033E-2</v>
      </c>
      <c r="S28" s="1">
        <f t="shared" si="8"/>
        <v>-0.27507270433192382</v>
      </c>
      <c r="U28" s="6">
        <f t="shared" si="9"/>
        <v>17583.099999999999</v>
      </c>
      <c r="V28" s="1">
        <f t="shared" si="10"/>
        <v>819809302</v>
      </c>
      <c r="W28" s="1">
        <f t="shared" si="11"/>
        <v>15.508811291010371</v>
      </c>
      <c r="Y28" s="1">
        <f t="shared" si="12"/>
        <v>-1.773654338623417E-2</v>
      </c>
      <c r="Z28" s="1">
        <f t="shared" ref="Z28" si="32">AVERAGE(Y26:Y28)</f>
        <v>-2.4478241121177219E-2</v>
      </c>
      <c r="AA28">
        <f>Z28-Z$28</f>
        <v>0</v>
      </c>
      <c r="AB28" s="1">
        <f>_xlfn.STDEV.S(Y26:Y28)</f>
        <v>5.9761109139777561E-3</v>
      </c>
    </row>
    <row r="29" spans="1:28" x14ac:dyDescent="0.2">
      <c r="A29" s="11" t="s">
        <v>17</v>
      </c>
      <c r="B29" s="9">
        <v>5.0000000000000001E-3</v>
      </c>
      <c r="C29" s="2">
        <v>1</v>
      </c>
      <c r="E29" s="6">
        <v>1299.81</v>
      </c>
      <c r="F29" s="6">
        <v>1478.72</v>
      </c>
      <c r="G29" s="6">
        <v>2696732.42</v>
      </c>
      <c r="H29" s="6">
        <v>5174608.4000000004</v>
      </c>
      <c r="J29" s="1">
        <f t="shared" si="28"/>
        <v>12998.099999999999</v>
      </c>
      <c r="K29" s="6">
        <f t="shared" si="29"/>
        <v>14787.2</v>
      </c>
      <c r="L29" s="1">
        <f t="shared" si="30"/>
        <v>269673242</v>
      </c>
      <c r="M29" s="1">
        <f t="shared" si="31"/>
        <v>517460840.00000006</v>
      </c>
      <c r="O29" s="1">
        <f t="shared" si="4"/>
        <v>0.52114714999496381</v>
      </c>
      <c r="P29" s="1">
        <f t="shared" si="5"/>
        <v>0.87901022505951076</v>
      </c>
      <c r="Q29" s="1">
        <f t="shared" si="6"/>
        <v>-0.65172283949646825</v>
      </c>
      <c r="R29" s="1">
        <f t="shared" si="7"/>
        <v>-0.12895874875994165</v>
      </c>
      <c r="S29" s="1">
        <f t="shared" si="8"/>
        <v>-0.52276409073652663</v>
      </c>
      <c r="U29" s="6">
        <f t="shared" si="9"/>
        <v>27785.3</v>
      </c>
      <c r="V29" s="1">
        <f t="shared" si="10"/>
        <v>787134082</v>
      </c>
      <c r="W29" s="1">
        <f t="shared" si="11"/>
        <v>14.789999970524807</v>
      </c>
      <c r="Y29" s="1">
        <f t="shared" si="12"/>
        <v>-3.5345780377170406E-2</v>
      </c>
    </row>
    <row r="30" spans="1:28" x14ac:dyDescent="0.2">
      <c r="A30" s="11" t="s">
        <v>17</v>
      </c>
      <c r="B30" s="9">
        <v>5.0000000000000001E-3</v>
      </c>
      <c r="C30" s="2">
        <v>2</v>
      </c>
      <c r="E30" s="6">
        <v>1652.87</v>
      </c>
      <c r="F30" s="6">
        <v>1664.98</v>
      </c>
      <c r="G30" s="6">
        <v>2406571.5299999998</v>
      </c>
      <c r="H30" s="6">
        <v>4289428.71</v>
      </c>
      <c r="J30" s="1">
        <f t="shared" si="28"/>
        <v>16528.699999999997</v>
      </c>
      <c r="K30" s="6">
        <f t="shared" si="29"/>
        <v>16649.8</v>
      </c>
      <c r="L30" s="1">
        <f t="shared" si="30"/>
        <v>240657152.99999997</v>
      </c>
      <c r="M30" s="1">
        <f t="shared" si="31"/>
        <v>428942871</v>
      </c>
      <c r="O30" s="1">
        <f t="shared" si="4"/>
        <v>0.5610470980411747</v>
      </c>
      <c r="P30" s="1">
        <f t="shared" si="5"/>
        <v>0.99272663935903116</v>
      </c>
      <c r="Q30" s="1">
        <f t="shared" si="6"/>
        <v>-0.57795042325577362</v>
      </c>
      <c r="R30" s="1">
        <f t="shared" si="7"/>
        <v>-7.2999404901170333E-3</v>
      </c>
      <c r="S30" s="1">
        <f t="shared" si="8"/>
        <v>-0.57065048276565655</v>
      </c>
      <c r="U30" s="6">
        <f t="shared" si="9"/>
        <v>33178.5</v>
      </c>
      <c r="V30" s="1">
        <f t="shared" si="10"/>
        <v>669600024</v>
      </c>
      <c r="W30" s="1">
        <f t="shared" si="11"/>
        <v>14.300763295622529</v>
      </c>
      <c r="Y30" s="1">
        <f t="shared" si="12"/>
        <v>-3.9903498223785923E-2</v>
      </c>
    </row>
    <row r="31" spans="1:28" x14ac:dyDescent="0.2">
      <c r="A31" s="11" t="s">
        <v>17</v>
      </c>
      <c r="B31" s="9">
        <v>5.0000000000000001E-3</v>
      </c>
      <c r="C31" s="2">
        <v>3</v>
      </c>
      <c r="E31" s="1">
        <v>822.97</v>
      </c>
      <c r="F31" s="1">
        <v>976</v>
      </c>
      <c r="G31" s="6">
        <v>2809171.88</v>
      </c>
      <c r="H31" s="6">
        <v>4381963.38</v>
      </c>
      <c r="J31" s="1">
        <f t="shared" si="28"/>
        <v>8229.7000000000007</v>
      </c>
      <c r="K31" s="6">
        <f t="shared" si="29"/>
        <v>9760</v>
      </c>
      <c r="L31" s="1">
        <f t="shared" si="30"/>
        <v>280917188</v>
      </c>
      <c r="M31" s="1">
        <f t="shared" si="31"/>
        <v>438196338</v>
      </c>
      <c r="O31" s="1">
        <f t="shared" si="4"/>
        <v>0.64107607398581223</v>
      </c>
      <c r="P31" s="1">
        <f t="shared" si="5"/>
        <v>0.84320696721311483</v>
      </c>
      <c r="Q31" s="1">
        <f t="shared" si="6"/>
        <v>-0.44460714893832698</v>
      </c>
      <c r="R31" s="1">
        <f t="shared" si="7"/>
        <v>-0.17054283840527332</v>
      </c>
      <c r="S31" s="1">
        <f t="shared" si="8"/>
        <v>-0.27406431053305369</v>
      </c>
      <c r="U31" s="6">
        <f t="shared" si="9"/>
        <v>17989.7</v>
      </c>
      <c r="V31" s="1">
        <f t="shared" si="10"/>
        <v>719113526</v>
      </c>
      <c r="W31" s="1">
        <f t="shared" si="11"/>
        <v>15.28676079744673</v>
      </c>
      <c r="Y31" s="1">
        <f t="shared" si="12"/>
        <v>-1.7928213449825765E-2</v>
      </c>
      <c r="Z31" s="1">
        <f t="shared" ref="Z31" si="33">AVERAGE(Y29:Y31)</f>
        <v>-3.1059164016927366E-2</v>
      </c>
      <c r="AA31">
        <f t="shared" ref="AA31" si="34">Z31-Z$28</f>
        <v>-6.5809228957501471E-3</v>
      </c>
      <c r="AB31" s="1">
        <f>_xlfn.STDEV.S(Y29:Y31)</f>
        <v>1.1597827171030296E-2</v>
      </c>
    </row>
    <row r="32" spans="1:28" x14ac:dyDescent="0.2">
      <c r="A32" s="11" t="s">
        <v>20</v>
      </c>
      <c r="B32" s="9">
        <v>5.0000000000000001E-3</v>
      </c>
      <c r="C32" s="2">
        <v>1</v>
      </c>
      <c r="E32" s="6">
        <v>1309.03</v>
      </c>
      <c r="F32" s="6">
        <v>1511.67</v>
      </c>
      <c r="G32" s="6">
        <v>2458094.48</v>
      </c>
      <c r="H32" s="6">
        <v>5841332.0300000003</v>
      </c>
      <c r="J32" s="1">
        <f t="shared" si="28"/>
        <v>13090.3</v>
      </c>
      <c r="K32" s="6">
        <f t="shared" si="29"/>
        <v>15116.7</v>
      </c>
      <c r="L32" s="1">
        <f t="shared" si="30"/>
        <v>245809448</v>
      </c>
      <c r="M32" s="1">
        <f t="shared" si="31"/>
        <v>584133203</v>
      </c>
      <c r="O32" s="1">
        <f t="shared" si="4"/>
        <v>0.42081060747372034</v>
      </c>
      <c r="P32" s="1">
        <f t="shared" si="5"/>
        <v>0.86594957894249402</v>
      </c>
      <c r="Q32" s="1">
        <f t="shared" si="6"/>
        <v>-0.86557241000153939</v>
      </c>
      <c r="R32" s="1">
        <f t="shared" si="7"/>
        <v>-0.14392859504486796</v>
      </c>
      <c r="S32" s="1">
        <f t="shared" si="8"/>
        <v>-0.7216438149566714</v>
      </c>
      <c r="U32" s="6">
        <f t="shared" si="9"/>
        <v>28207</v>
      </c>
      <c r="V32" s="1">
        <f t="shared" si="10"/>
        <v>829942651</v>
      </c>
      <c r="W32" s="1">
        <f t="shared" si="11"/>
        <v>14.844670795315739</v>
      </c>
      <c r="Y32" s="1">
        <f t="shared" si="12"/>
        <v>-4.8612988789511404E-2</v>
      </c>
    </row>
    <row r="33" spans="1:28" x14ac:dyDescent="0.2">
      <c r="A33" s="11" t="s">
        <v>20</v>
      </c>
      <c r="B33" s="9">
        <v>5.0000000000000001E-3</v>
      </c>
      <c r="C33" s="2">
        <v>2</v>
      </c>
      <c r="E33" s="6">
        <v>1497.27</v>
      </c>
      <c r="F33" s="6">
        <v>1638.21</v>
      </c>
      <c r="G33" s="6">
        <v>2441244.63</v>
      </c>
      <c r="H33" s="6">
        <v>5315127.4400000004</v>
      </c>
      <c r="J33" s="1">
        <f t="shared" si="28"/>
        <v>14972.7</v>
      </c>
      <c r="K33" s="6">
        <f t="shared" si="29"/>
        <v>16382.1</v>
      </c>
      <c r="L33" s="1">
        <f t="shared" si="30"/>
        <v>244124463</v>
      </c>
      <c r="M33" s="1">
        <f t="shared" si="31"/>
        <v>531512744.00000006</v>
      </c>
      <c r="O33" s="1">
        <f t="shared" si="4"/>
        <v>0.45930124113825571</v>
      </c>
      <c r="P33" s="1">
        <f t="shared" si="5"/>
        <v>0.91396707381837494</v>
      </c>
      <c r="Q33" s="1">
        <f t="shared" si="6"/>
        <v>-0.77804898541529499</v>
      </c>
      <c r="R33" s="1">
        <f t="shared" si="7"/>
        <v>-8.9960732445612979E-2</v>
      </c>
      <c r="S33" s="1">
        <f t="shared" si="8"/>
        <v>-0.68808825296968201</v>
      </c>
      <c r="U33" s="6">
        <f t="shared" si="9"/>
        <v>31354.800000000003</v>
      </c>
      <c r="V33" s="1">
        <f t="shared" si="10"/>
        <v>775637207</v>
      </c>
      <c r="W33" s="1">
        <f t="shared" si="11"/>
        <v>14.594408072920455</v>
      </c>
      <c r="Y33" s="1">
        <f t="shared" si="12"/>
        <v>-4.7147390256026336E-2</v>
      </c>
    </row>
    <row r="34" spans="1:28" x14ac:dyDescent="0.2">
      <c r="A34" s="11" t="s">
        <v>20</v>
      </c>
      <c r="B34" s="9">
        <v>5.0000000000000001E-3</v>
      </c>
      <c r="C34" s="2">
        <v>3</v>
      </c>
      <c r="E34" s="1">
        <v>916.69</v>
      </c>
      <c r="F34" s="1">
        <v>944.48</v>
      </c>
      <c r="G34" s="6">
        <v>2472307.62</v>
      </c>
      <c r="H34" s="6">
        <v>4687384.7699999996</v>
      </c>
      <c r="J34" s="1">
        <f t="shared" si="28"/>
        <v>9166.9000000000015</v>
      </c>
      <c r="K34" s="6">
        <f t="shared" si="29"/>
        <v>9444.7999999999993</v>
      </c>
      <c r="L34" s="1">
        <f t="shared" si="30"/>
        <v>247230762</v>
      </c>
      <c r="M34" s="1">
        <f t="shared" si="31"/>
        <v>468738476.99999994</v>
      </c>
      <c r="O34" s="1">
        <f t="shared" si="4"/>
        <v>0.52743859130642701</v>
      </c>
      <c r="P34" s="1">
        <f t="shared" si="5"/>
        <v>0.97057640182957838</v>
      </c>
      <c r="Q34" s="1">
        <f t="shared" si="6"/>
        <v>-0.63972283499359173</v>
      </c>
      <c r="R34" s="1">
        <f t="shared" si="7"/>
        <v>-2.986515527837864E-2</v>
      </c>
      <c r="S34" s="1">
        <f t="shared" si="8"/>
        <v>-0.6098576797152131</v>
      </c>
      <c r="U34" s="6">
        <f t="shared" si="9"/>
        <v>18611.7</v>
      </c>
      <c r="V34" s="1">
        <f t="shared" si="10"/>
        <v>715969239</v>
      </c>
      <c r="W34" s="1">
        <f t="shared" si="11"/>
        <v>15.231400146475771</v>
      </c>
      <c r="Y34" s="1">
        <f t="shared" si="12"/>
        <v>-4.0039502202712567E-2</v>
      </c>
      <c r="Z34" s="1">
        <f t="shared" ref="Z34" si="35">AVERAGE(Y32:Y34)</f>
        <v>-4.5266627082750109E-2</v>
      </c>
      <c r="AA34">
        <f t="shared" ref="AA34" si="36">Z34-Z$28</f>
        <v>-2.078838596157289E-2</v>
      </c>
      <c r="AB34" s="1">
        <f>_xlfn.STDEV.S(Y32:Y34)</f>
        <v>4.585751917512434E-3</v>
      </c>
    </row>
    <row r="35" spans="1:28" x14ac:dyDescent="0.2">
      <c r="A35" s="11" t="s">
        <v>18</v>
      </c>
      <c r="B35" s="9">
        <v>5.0000000000000001E-3</v>
      </c>
      <c r="C35" s="2">
        <v>1</v>
      </c>
      <c r="E35" s="6">
        <v>1318.21</v>
      </c>
      <c r="F35" s="6">
        <v>1489.88</v>
      </c>
      <c r="G35" s="6">
        <v>2776152.83</v>
      </c>
      <c r="H35" s="6">
        <v>5889013.6699999999</v>
      </c>
      <c r="J35" s="1">
        <f t="shared" si="28"/>
        <v>13182.1</v>
      </c>
      <c r="K35" s="6">
        <f t="shared" si="29"/>
        <v>14898.800000000001</v>
      </c>
      <c r="L35" s="1">
        <f t="shared" si="30"/>
        <v>277615283</v>
      </c>
      <c r="M35" s="1">
        <f t="shared" si="31"/>
        <v>588901367</v>
      </c>
      <c r="O35" s="1">
        <f t="shared" si="4"/>
        <v>0.47141218981072597</v>
      </c>
      <c r="P35" s="1">
        <f t="shared" si="5"/>
        <v>0.88477595511047868</v>
      </c>
      <c r="Q35" s="1">
        <f t="shared" si="6"/>
        <v>-0.7520224300729742</v>
      </c>
      <c r="R35" s="1">
        <f t="shared" si="7"/>
        <v>-0.12242082409137602</v>
      </c>
      <c r="S35" s="1">
        <f t="shared" si="8"/>
        <v>-0.6296016059815982</v>
      </c>
      <c r="U35" s="6">
        <f t="shared" si="9"/>
        <v>28080.9</v>
      </c>
      <c r="V35" s="1">
        <f t="shared" si="10"/>
        <v>866516650</v>
      </c>
      <c r="W35" s="1">
        <f t="shared" si="11"/>
        <v>14.913350675263795</v>
      </c>
      <c r="Y35" s="1">
        <f t="shared" si="12"/>
        <v>-4.2217313847913086E-2</v>
      </c>
    </row>
    <row r="36" spans="1:28" x14ac:dyDescent="0.2">
      <c r="A36" s="11" t="s">
        <v>18</v>
      </c>
      <c r="B36" s="9">
        <v>5.0000000000000001E-3</v>
      </c>
      <c r="C36" s="2">
        <v>2</v>
      </c>
      <c r="E36" s="6">
        <v>1658.92</v>
      </c>
      <c r="F36" s="6">
        <v>1566.33</v>
      </c>
      <c r="G36" s="6">
        <v>2898570.56</v>
      </c>
      <c r="H36" s="6">
        <v>5069775.3899999997</v>
      </c>
      <c r="J36" s="1">
        <f t="shared" si="28"/>
        <v>16589.2</v>
      </c>
      <c r="K36" s="6">
        <f t="shared" si="29"/>
        <v>15663.3</v>
      </c>
      <c r="L36" s="1">
        <f t="shared" si="30"/>
        <v>289857056</v>
      </c>
      <c r="M36" s="1">
        <f t="shared" si="31"/>
        <v>506977538.99999994</v>
      </c>
      <c r="O36" s="1">
        <f t="shared" si="4"/>
        <v>0.5717354985227463</v>
      </c>
      <c r="P36" s="1">
        <f t="shared" si="5"/>
        <v>1.0591127029425473</v>
      </c>
      <c r="Q36" s="1">
        <f t="shared" si="6"/>
        <v>-0.5590788097192283</v>
      </c>
      <c r="R36" s="1">
        <f t="shared" si="7"/>
        <v>5.7431484887284258E-2</v>
      </c>
      <c r="S36" s="1">
        <f t="shared" si="8"/>
        <v>-0.61651029460651252</v>
      </c>
      <c r="U36" s="6">
        <f t="shared" si="9"/>
        <v>32252.5</v>
      </c>
      <c r="V36" s="1">
        <f t="shared" si="10"/>
        <v>796834595</v>
      </c>
      <c r="W36" s="1">
        <f t="shared" si="11"/>
        <v>14.59258167066552</v>
      </c>
      <c r="Y36" s="1">
        <f t="shared" si="12"/>
        <v>-4.2248199017850381E-2</v>
      </c>
    </row>
    <row r="37" spans="1:28" x14ac:dyDescent="0.2">
      <c r="A37" s="11" t="s">
        <v>18</v>
      </c>
      <c r="B37" s="9">
        <v>5.0000000000000001E-3</v>
      </c>
      <c r="C37" s="2">
        <v>3</v>
      </c>
      <c r="E37" s="1">
        <v>944.09</v>
      </c>
      <c r="F37" s="1">
        <v>904.65</v>
      </c>
      <c r="G37" s="6">
        <v>2840352.54</v>
      </c>
      <c r="H37" s="6">
        <v>4742083.01</v>
      </c>
      <c r="J37" s="1">
        <f t="shared" si="28"/>
        <v>9440.9</v>
      </c>
      <c r="K37" s="6">
        <f t="shared" si="29"/>
        <v>9046.5</v>
      </c>
      <c r="L37" s="1">
        <f t="shared" si="30"/>
        <v>284035254</v>
      </c>
      <c r="M37" s="1">
        <f t="shared" si="31"/>
        <v>474208301</v>
      </c>
      <c r="O37" s="1">
        <f t="shared" si="4"/>
        <v>0.59896727535353711</v>
      </c>
      <c r="P37" s="1">
        <f t="shared" si="5"/>
        <v>1.0435969712043331</v>
      </c>
      <c r="Q37" s="1">
        <f t="shared" si="6"/>
        <v>-0.51254831449006677</v>
      </c>
      <c r="R37" s="1">
        <f t="shared" si="7"/>
        <v>4.2673372018974039E-2</v>
      </c>
      <c r="S37" s="1">
        <f t="shared" si="8"/>
        <v>-0.5552216865090408</v>
      </c>
      <c r="U37" s="6">
        <f t="shared" si="9"/>
        <v>18487.400000000001</v>
      </c>
      <c r="V37" s="1">
        <f t="shared" si="10"/>
        <v>758243555</v>
      </c>
      <c r="W37" s="1">
        <f t="shared" si="11"/>
        <v>15.323831365997819</v>
      </c>
      <c r="Y37" s="1">
        <f t="shared" si="12"/>
        <v>-3.6232563074338378E-2</v>
      </c>
      <c r="Z37" s="1">
        <f t="shared" ref="Z37" si="37">AVERAGE(Y35:Y37)</f>
        <v>-4.0232691980033951E-2</v>
      </c>
      <c r="AA37">
        <f t="shared" ref="AA37" si="38">Z37-Z$28</f>
        <v>-1.5754450858856732E-2</v>
      </c>
      <c r="AB37" s="1">
        <f>_xlfn.STDEV.S(Y35:Y37)</f>
        <v>3.4642476701394263E-3</v>
      </c>
    </row>
    <row r="38" spans="1:28" x14ac:dyDescent="0.2">
      <c r="A38" s="11" t="s">
        <v>19</v>
      </c>
      <c r="B38" s="9">
        <v>5.0000000000000001E-3</v>
      </c>
      <c r="C38" s="2">
        <v>1</v>
      </c>
      <c r="E38" s="6">
        <v>1387.34</v>
      </c>
      <c r="F38" s="6">
        <v>1410.93</v>
      </c>
      <c r="G38" s="6">
        <v>2947859.13</v>
      </c>
      <c r="H38" s="6">
        <v>4987914.55</v>
      </c>
      <c r="J38" s="1">
        <f t="shared" si="28"/>
        <v>13873.4</v>
      </c>
      <c r="K38" s="6">
        <f t="shared" si="29"/>
        <v>14109.300000000001</v>
      </c>
      <c r="L38" s="1">
        <f t="shared" si="30"/>
        <v>294785913</v>
      </c>
      <c r="M38" s="1">
        <f t="shared" si="31"/>
        <v>498791455</v>
      </c>
      <c r="O38" s="1">
        <f t="shared" si="4"/>
        <v>0.59100032698034088</v>
      </c>
      <c r="P38" s="1">
        <f t="shared" si="5"/>
        <v>0.9832805312807863</v>
      </c>
      <c r="Q38" s="1">
        <f t="shared" si="6"/>
        <v>-0.5259387083099637</v>
      </c>
      <c r="R38" s="1">
        <f t="shared" si="7"/>
        <v>-1.6860816760707095E-2</v>
      </c>
      <c r="S38" s="1">
        <f t="shared" si="8"/>
        <v>-0.50907789154925664</v>
      </c>
      <c r="U38" s="6">
        <f t="shared" si="9"/>
        <v>27982.7</v>
      </c>
      <c r="V38" s="1">
        <f t="shared" si="10"/>
        <v>793577368</v>
      </c>
      <c r="W38" s="1">
        <f t="shared" si="11"/>
        <v>14.791548089452759</v>
      </c>
      <c r="Y38" s="1">
        <f t="shared" si="12"/>
        <v>-3.4416809415118557E-2</v>
      </c>
    </row>
    <row r="39" spans="1:28" x14ac:dyDescent="0.2">
      <c r="A39" s="11" t="s">
        <v>19</v>
      </c>
      <c r="B39" s="9">
        <v>5.0000000000000001E-3</v>
      </c>
      <c r="C39" s="2">
        <v>2</v>
      </c>
      <c r="E39" s="6">
        <v>1477.8</v>
      </c>
      <c r="F39" s="6">
        <v>1552.18</v>
      </c>
      <c r="G39" s="6">
        <v>2438166.9900000002</v>
      </c>
      <c r="H39" s="6">
        <v>4899874.51</v>
      </c>
      <c r="J39" s="1">
        <f t="shared" si="28"/>
        <v>14778</v>
      </c>
      <c r="K39" s="6">
        <f t="shared" si="29"/>
        <v>15521.800000000001</v>
      </c>
      <c r="L39" s="1">
        <f t="shared" si="30"/>
        <v>243816699.00000003</v>
      </c>
      <c r="M39" s="1">
        <f t="shared" si="31"/>
        <v>489987451</v>
      </c>
      <c r="O39" s="1">
        <f t="shared" si="4"/>
        <v>0.49759784358232478</v>
      </c>
      <c r="P39" s="1">
        <f t="shared" si="5"/>
        <v>0.95208029996521015</v>
      </c>
      <c r="Q39" s="1">
        <f t="shared" si="6"/>
        <v>-0.69796307120336465</v>
      </c>
      <c r="R39" s="1">
        <f t="shared" si="7"/>
        <v>-4.9105899044971715E-2</v>
      </c>
      <c r="S39" s="1">
        <f t="shared" si="8"/>
        <v>-0.64885717215839289</v>
      </c>
      <c r="U39" s="6">
        <f t="shared" si="9"/>
        <v>30299.800000000003</v>
      </c>
      <c r="V39" s="1">
        <f t="shared" si="10"/>
        <v>733804150</v>
      </c>
      <c r="W39" s="1">
        <f t="shared" si="11"/>
        <v>14.563799172335784</v>
      </c>
      <c r="Y39" s="1">
        <f t="shared" si="12"/>
        <v>-4.4552740976469211E-2</v>
      </c>
    </row>
    <row r="40" spans="1:28" x14ac:dyDescent="0.2">
      <c r="A40" s="11" t="s">
        <v>19</v>
      </c>
      <c r="B40" s="9">
        <v>5.0000000000000001E-3</v>
      </c>
      <c r="C40" s="2">
        <v>3</v>
      </c>
      <c r="E40" s="1">
        <v>932.02</v>
      </c>
      <c r="F40" s="1">
        <v>949.71</v>
      </c>
      <c r="G40" s="6">
        <v>2581129.64</v>
      </c>
      <c r="H40" s="6">
        <v>5011100.0999999996</v>
      </c>
      <c r="J40" s="1">
        <f t="shared" si="28"/>
        <v>9320.2000000000007</v>
      </c>
      <c r="K40" s="6">
        <f t="shared" si="29"/>
        <v>9497.1</v>
      </c>
      <c r="L40" s="1">
        <f t="shared" si="30"/>
        <v>258112964</v>
      </c>
      <c r="M40" s="1">
        <f t="shared" si="31"/>
        <v>501110009.99999994</v>
      </c>
      <c r="O40" s="1">
        <f t="shared" si="4"/>
        <v>0.51508243469333215</v>
      </c>
      <c r="P40" s="1">
        <f t="shared" si="5"/>
        <v>0.98137326131134772</v>
      </c>
      <c r="Q40" s="1">
        <f t="shared" si="6"/>
        <v>-0.66342832376212135</v>
      </c>
      <c r="R40" s="1">
        <f t="shared" si="7"/>
        <v>-1.8802401151596669E-2</v>
      </c>
      <c r="S40" s="1">
        <f t="shared" si="8"/>
        <v>-0.64462592261052465</v>
      </c>
      <c r="U40" s="6">
        <f t="shared" si="9"/>
        <v>18817.300000000003</v>
      </c>
      <c r="V40" s="1">
        <f t="shared" si="10"/>
        <v>759222974</v>
      </c>
      <c r="W40" s="1">
        <f t="shared" si="11"/>
        <v>15.300176390514826</v>
      </c>
      <c r="Y40" s="1">
        <f t="shared" si="12"/>
        <v>-4.2131927512296739E-2</v>
      </c>
      <c r="Z40" s="1">
        <f t="shared" ref="Z40" si="39">AVERAGE(Y38:Y40)</f>
        <v>-4.0367159301294836E-2</v>
      </c>
      <c r="AA40">
        <f t="shared" ref="AA40" si="40">Z40-Z$28</f>
        <v>-1.5888918180117617E-2</v>
      </c>
      <c r="AB40" s="1">
        <f>_xlfn.STDEV.S(Y38:Y40)</f>
        <v>5.2933998793798136E-3</v>
      </c>
    </row>
    <row r="41" spans="1:28" x14ac:dyDescent="0.2">
      <c r="A41" s="11" t="s">
        <v>21</v>
      </c>
      <c r="B41" s="9">
        <v>5.0000000000000001E-3</v>
      </c>
      <c r="C41" s="2">
        <v>1</v>
      </c>
      <c r="E41" s="6">
        <v>1392.33</v>
      </c>
      <c r="F41" s="6">
        <v>1107.3499999999999</v>
      </c>
      <c r="G41" s="6">
        <v>2562014.4</v>
      </c>
      <c r="H41" s="6">
        <v>5309226.5599999996</v>
      </c>
      <c r="J41" s="1">
        <f t="shared" si="28"/>
        <v>13923.3</v>
      </c>
      <c r="K41" s="6">
        <f t="shared" si="29"/>
        <v>11073.5</v>
      </c>
      <c r="L41" s="1">
        <f t="shared" si="30"/>
        <v>256201440</v>
      </c>
      <c r="M41" s="1">
        <f t="shared" si="31"/>
        <v>530922655.99999994</v>
      </c>
      <c r="O41" s="1">
        <f t="shared" si="4"/>
        <v>0.48255887576965639</v>
      </c>
      <c r="P41" s="1">
        <f t="shared" si="5"/>
        <v>1.257353140380187</v>
      </c>
      <c r="Q41" s="1">
        <f t="shared" si="6"/>
        <v>-0.72865234332668283</v>
      </c>
      <c r="R41" s="1">
        <f t="shared" si="7"/>
        <v>0.22900882919762119</v>
      </c>
      <c r="S41" s="1">
        <f t="shared" si="8"/>
        <v>-0.95766117252430405</v>
      </c>
      <c r="U41" s="6">
        <f t="shared" si="9"/>
        <v>24996.799999999999</v>
      </c>
      <c r="V41" s="1">
        <f t="shared" si="10"/>
        <v>787124096</v>
      </c>
      <c r="W41" s="1">
        <f t="shared" si="11"/>
        <v>14.942560066773209</v>
      </c>
      <c r="Y41" s="1">
        <f t="shared" si="12"/>
        <v>-6.4089497933743786E-2</v>
      </c>
    </row>
    <row r="42" spans="1:28" x14ac:dyDescent="0.2">
      <c r="A42" s="11" t="s">
        <v>21</v>
      </c>
      <c r="B42" s="9">
        <v>5.0000000000000001E-3</v>
      </c>
      <c r="C42" s="2">
        <v>2</v>
      </c>
      <c r="E42" s="6">
        <v>1588.12</v>
      </c>
      <c r="F42" s="6">
        <v>1624.97</v>
      </c>
      <c r="G42" s="6">
        <v>2491831.2999999998</v>
      </c>
      <c r="H42" s="6">
        <v>5450306.6399999997</v>
      </c>
      <c r="J42" s="1">
        <f t="shared" si="28"/>
        <v>15881.199999999999</v>
      </c>
      <c r="K42" s="6">
        <f t="shared" si="29"/>
        <v>16249.7</v>
      </c>
      <c r="L42" s="1">
        <f t="shared" si="30"/>
        <v>249183129.99999997</v>
      </c>
      <c r="M42" s="1">
        <f t="shared" si="31"/>
        <v>545030664</v>
      </c>
      <c r="O42" s="1">
        <f t="shared" si="4"/>
        <v>0.45719102879686779</v>
      </c>
      <c r="P42" s="1">
        <f t="shared" si="5"/>
        <v>0.97732265826446019</v>
      </c>
      <c r="Q42" s="1">
        <f t="shared" si="6"/>
        <v>-0.78265396930809139</v>
      </c>
      <c r="R42" s="1">
        <f t="shared" si="7"/>
        <v>-2.293842735227242E-2</v>
      </c>
      <c r="S42" s="1">
        <f t="shared" si="8"/>
        <v>-0.75971554195581892</v>
      </c>
      <c r="U42" s="6">
        <f t="shared" si="9"/>
        <v>32130.9</v>
      </c>
      <c r="V42" s="1">
        <f t="shared" si="10"/>
        <v>794213794</v>
      </c>
      <c r="W42" s="1">
        <f t="shared" si="11"/>
        <v>14.593278405660008</v>
      </c>
      <c r="Y42" s="1">
        <f t="shared" si="12"/>
        <v>-5.2059278308646741E-2</v>
      </c>
    </row>
    <row r="43" spans="1:28" x14ac:dyDescent="0.2">
      <c r="A43" s="11" t="s">
        <v>21</v>
      </c>
      <c r="B43" s="9">
        <v>5.0000000000000001E-3</v>
      </c>
      <c r="C43" s="2">
        <v>3</v>
      </c>
      <c r="E43" s="1">
        <v>853.22</v>
      </c>
      <c r="F43" s="1">
        <v>916.91</v>
      </c>
      <c r="G43" s="6">
        <v>2604000</v>
      </c>
      <c r="H43" s="6">
        <v>5166666.5</v>
      </c>
      <c r="J43" s="1">
        <f t="shared" si="28"/>
        <v>8532.2000000000007</v>
      </c>
      <c r="K43" s="6">
        <f t="shared" si="29"/>
        <v>9169.1</v>
      </c>
      <c r="L43" s="1">
        <f t="shared" si="30"/>
        <v>260400000</v>
      </c>
      <c r="M43" s="1">
        <f t="shared" si="31"/>
        <v>516666650</v>
      </c>
      <c r="O43" s="1">
        <f t="shared" si="4"/>
        <v>0.50400001625806501</v>
      </c>
      <c r="P43" s="1">
        <f t="shared" si="5"/>
        <v>0.93053843888713184</v>
      </c>
      <c r="Q43" s="1">
        <f t="shared" si="6"/>
        <v>-0.6851789786527035</v>
      </c>
      <c r="R43" s="1">
        <f t="shared" si="7"/>
        <v>-7.199189382600045E-2</v>
      </c>
      <c r="S43" s="1">
        <f t="shared" si="8"/>
        <v>-0.61318708482670303</v>
      </c>
      <c r="U43" s="6">
        <f t="shared" si="9"/>
        <v>17701.300000000003</v>
      </c>
      <c r="V43" s="1">
        <f t="shared" si="10"/>
        <v>777066650</v>
      </c>
      <c r="W43" s="1">
        <f t="shared" si="11"/>
        <v>15.421895408217562</v>
      </c>
      <c r="Y43" s="1">
        <f t="shared" si="12"/>
        <v>-3.9760812052970225E-2</v>
      </c>
      <c r="Z43" s="1">
        <f t="shared" ref="Z43" si="41">AVERAGE(Y41:Y43)</f>
        <v>-5.196986276512025E-2</v>
      </c>
      <c r="AA43">
        <f t="shared" ref="AA43" si="42">Z43-Z$28</f>
        <v>-2.7491621643943032E-2</v>
      </c>
      <c r="AB43" s="1">
        <f>_xlfn.STDEV.S(Y41:Y43)</f>
        <v>1.2164589410494121E-2</v>
      </c>
    </row>
    <row r="44" spans="1:28" x14ac:dyDescent="0.2">
      <c r="A44" s="11" t="s">
        <v>22</v>
      </c>
      <c r="B44" s="9">
        <v>5.0000000000000001E-3</v>
      </c>
      <c r="C44" s="2">
        <v>1</v>
      </c>
      <c r="E44" s="6">
        <v>1278.97</v>
      </c>
      <c r="F44" s="6">
        <v>1399.54</v>
      </c>
      <c r="G44" s="6">
        <v>1848495.61</v>
      </c>
      <c r="H44" s="6">
        <v>6487105.96</v>
      </c>
      <c r="J44" s="1">
        <f t="shared" si="28"/>
        <v>12789.7</v>
      </c>
      <c r="K44" s="6">
        <f t="shared" si="29"/>
        <v>13995.4</v>
      </c>
      <c r="L44" s="1">
        <f t="shared" si="30"/>
        <v>184849561</v>
      </c>
      <c r="M44" s="1">
        <f t="shared" si="31"/>
        <v>648710596</v>
      </c>
      <c r="O44" s="1">
        <f t="shared" si="4"/>
        <v>0.28494919327631885</v>
      </c>
      <c r="P44" s="1">
        <f t="shared" si="5"/>
        <v>0.9138502650871001</v>
      </c>
      <c r="Q44" s="1">
        <f t="shared" si="6"/>
        <v>-1.2554443838112288</v>
      </c>
      <c r="R44" s="1">
        <f t="shared" si="7"/>
        <v>-9.0088544704472293E-2</v>
      </c>
      <c r="S44" s="1">
        <f t="shared" si="8"/>
        <v>-1.1653558391067564</v>
      </c>
      <c r="U44" s="6">
        <f t="shared" si="9"/>
        <v>26785.1</v>
      </c>
      <c r="V44" s="1">
        <f t="shared" si="10"/>
        <v>833560157</v>
      </c>
      <c r="W44" s="1">
        <f t="shared" si="11"/>
        <v>14.925568017772834</v>
      </c>
      <c r="Y44" s="1">
        <f t="shared" si="12"/>
        <v>-7.8077821743138501E-2</v>
      </c>
    </row>
    <row r="45" spans="1:28" x14ac:dyDescent="0.2">
      <c r="A45" s="11" t="s">
        <v>22</v>
      </c>
      <c r="B45" s="9">
        <v>5.0000000000000001E-3</v>
      </c>
      <c r="C45" s="2">
        <v>2</v>
      </c>
      <c r="E45" s="6">
        <v>1499.81</v>
      </c>
      <c r="F45" s="6">
        <v>1496.76</v>
      </c>
      <c r="G45" s="6">
        <v>2707958.98</v>
      </c>
      <c r="H45" s="6">
        <v>4494270.51</v>
      </c>
      <c r="J45" s="1">
        <f t="shared" si="28"/>
        <v>14998.099999999999</v>
      </c>
      <c r="K45" s="6">
        <f t="shared" si="29"/>
        <v>14967.6</v>
      </c>
      <c r="L45" s="1">
        <f t="shared" si="30"/>
        <v>270795898</v>
      </c>
      <c r="M45" s="1">
        <f t="shared" si="31"/>
        <v>449427051</v>
      </c>
      <c r="O45" s="1">
        <f t="shared" si="4"/>
        <v>0.60253582288263285</v>
      </c>
      <c r="P45" s="1">
        <f t="shared" si="5"/>
        <v>1.0020377348405889</v>
      </c>
      <c r="Q45" s="1">
        <f t="shared" si="6"/>
        <v>-0.50660815831821782</v>
      </c>
      <c r="R45" s="1">
        <f t="shared" si="7"/>
        <v>2.0356614751168753E-3</v>
      </c>
      <c r="S45" s="1">
        <f t="shared" si="8"/>
        <v>-0.50864381979333473</v>
      </c>
      <c r="U45" s="6">
        <f t="shared" si="9"/>
        <v>29965.699999999997</v>
      </c>
      <c r="V45" s="1">
        <f t="shared" si="10"/>
        <v>720222949</v>
      </c>
      <c r="W45" s="1">
        <f t="shared" si="11"/>
        <v>14.552843873757935</v>
      </c>
      <c r="Y45" s="1">
        <f t="shared" si="12"/>
        <v>-3.4951506674962302E-2</v>
      </c>
    </row>
    <row r="46" spans="1:28" x14ac:dyDescent="0.2">
      <c r="A46" s="11" t="s">
        <v>22</v>
      </c>
      <c r="B46" s="9">
        <v>5.0000000000000001E-3</v>
      </c>
      <c r="C46" s="2">
        <v>3</v>
      </c>
      <c r="E46" s="1">
        <v>855.77</v>
      </c>
      <c r="F46" s="1">
        <v>917.76</v>
      </c>
      <c r="G46" s="6">
        <v>2052221.92</v>
      </c>
      <c r="H46" s="6">
        <v>5501135.25</v>
      </c>
      <c r="J46" s="1">
        <f t="shared" si="28"/>
        <v>8557.7000000000007</v>
      </c>
      <c r="K46" s="6">
        <f t="shared" si="29"/>
        <v>9177.6</v>
      </c>
      <c r="L46" s="1">
        <f t="shared" si="30"/>
        <v>205222192</v>
      </c>
      <c r="M46" s="1">
        <f t="shared" si="31"/>
        <v>550113525</v>
      </c>
      <c r="O46" s="1">
        <f t="shared" si="4"/>
        <v>0.37305425639189654</v>
      </c>
      <c r="P46" s="1">
        <f t="shared" si="5"/>
        <v>0.9324551080892608</v>
      </c>
      <c r="Q46" s="1">
        <f t="shared" si="6"/>
        <v>-0.98603141042082698</v>
      </c>
      <c r="R46" s="1">
        <f t="shared" si="7"/>
        <v>-6.9934270082241443E-2</v>
      </c>
      <c r="S46" s="1">
        <f t="shared" si="8"/>
        <v>-0.91609714033858558</v>
      </c>
      <c r="U46" s="6">
        <f t="shared" si="9"/>
        <v>17735.300000000003</v>
      </c>
      <c r="V46" s="1">
        <f t="shared" si="10"/>
        <v>755335717</v>
      </c>
      <c r="W46" s="1">
        <f t="shared" si="11"/>
        <v>15.37820665342854</v>
      </c>
      <c r="Y46" s="1">
        <f t="shared" si="12"/>
        <v>-5.9571129520121488E-2</v>
      </c>
      <c r="Z46" s="1">
        <f t="shared" ref="Z46" si="43">AVERAGE(Y44:Y46)</f>
        <v>-5.7533485979407432E-2</v>
      </c>
      <c r="AA46">
        <f t="shared" ref="AA46" si="44">Z46-Z$28</f>
        <v>-3.3055244858230214E-2</v>
      </c>
      <c r="AB46" s="1">
        <f>_xlfn.STDEV.S(Y44:Y46)</f>
        <v>2.1635243382942586E-2</v>
      </c>
    </row>
    <row r="47" spans="1:28" x14ac:dyDescent="0.2">
      <c r="A47" s="11" t="s">
        <v>23</v>
      </c>
      <c r="B47" s="9">
        <v>5.0000000000000001E-3</v>
      </c>
      <c r="C47" s="2">
        <v>1</v>
      </c>
      <c r="E47" s="6">
        <v>1446.04</v>
      </c>
      <c r="F47" s="6">
        <v>1671.97</v>
      </c>
      <c r="G47" s="6">
        <v>2529811.77</v>
      </c>
      <c r="H47" s="6">
        <v>6675069.8200000003</v>
      </c>
      <c r="J47" s="1">
        <f t="shared" si="28"/>
        <v>14460.4</v>
      </c>
      <c r="K47" s="6">
        <f t="shared" si="29"/>
        <v>16719.7</v>
      </c>
      <c r="L47" s="1">
        <f t="shared" si="30"/>
        <v>252981177</v>
      </c>
      <c r="M47" s="1">
        <f t="shared" si="31"/>
        <v>667506982</v>
      </c>
      <c r="O47" s="1">
        <f t="shared" si="4"/>
        <v>0.37899405372811518</v>
      </c>
      <c r="P47" s="1">
        <f t="shared" si="5"/>
        <v>0.86487197736801491</v>
      </c>
      <c r="Q47" s="1">
        <f t="shared" si="6"/>
        <v>-0.97023476339451797</v>
      </c>
      <c r="R47" s="1">
        <f t="shared" si="7"/>
        <v>-0.14517378604654618</v>
      </c>
      <c r="S47" s="1">
        <f t="shared" si="8"/>
        <v>-0.82506097734797179</v>
      </c>
      <c r="U47" s="6">
        <f t="shared" si="9"/>
        <v>31180.1</v>
      </c>
      <c r="V47" s="1">
        <f t="shared" si="10"/>
        <v>920488159</v>
      </c>
      <c r="W47" s="1">
        <f t="shared" si="11"/>
        <v>14.849485987648393</v>
      </c>
      <c r="Y47" s="1">
        <f t="shared" si="12"/>
        <v>-5.5561584962216651E-2</v>
      </c>
    </row>
    <row r="48" spans="1:28" x14ac:dyDescent="0.2">
      <c r="A48" s="11" t="s">
        <v>23</v>
      </c>
      <c r="B48" s="9">
        <v>5.0000000000000001E-3</v>
      </c>
      <c r="C48" s="2">
        <v>2</v>
      </c>
      <c r="E48" s="6">
        <v>1497.09</v>
      </c>
      <c r="F48" s="6">
        <v>1551.3</v>
      </c>
      <c r="G48" s="6">
        <v>2709179.93</v>
      </c>
      <c r="H48" s="6">
        <v>5450245.1200000001</v>
      </c>
      <c r="J48" s="1">
        <f t="shared" si="28"/>
        <v>14970.9</v>
      </c>
      <c r="K48" s="6">
        <f t="shared" si="29"/>
        <v>15513</v>
      </c>
      <c r="L48" s="1">
        <f t="shared" si="30"/>
        <v>270917993</v>
      </c>
      <c r="M48" s="1">
        <f t="shared" si="31"/>
        <v>545024512</v>
      </c>
      <c r="O48" s="1">
        <f t="shared" si="4"/>
        <v>0.49707487834969155</v>
      </c>
      <c r="P48" s="1">
        <f t="shared" si="5"/>
        <v>0.96505511506478436</v>
      </c>
      <c r="Q48" s="1">
        <f t="shared" si="6"/>
        <v>-0.69901460357032297</v>
      </c>
      <c r="R48" s="1">
        <f t="shared" si="7"/>
        <v>-3.5570065217325406E-2</v>
      </c>
      <c r="S48" s="1">
        <f t="shared" si="8"/>
        <v>-0.66344453835299755</v>
      </c>
      <c r="U48" s="6">
        <f t="shared" si="9"/>
        <v>30483.9</v>
      </c>
      <c r="V48" s="1">
        <f t="shared" si="10"/>
        <v>815942505</v>
      </c>
      <c r="W48" s="1">
        <f t="shared" si="11"/>
        <v>14.708132388679971</v>
      </c>
      <c r="Y48" s="1">
        <f t="shared" si="12"/>
        <v>-4.5107327077339457E-2</v>
      </c>
    </row>
    <row r="49" spans="1:28" x14ac:dyDescent="0.2">
      <c r="A49" s="11" t="s">
        <v>23</v>
      </c>
      <c r="B49" s="9">
        <v>5.0000000000000001E-3</v>
      </c>
      <c r="C49" s="2">
        <v>3</v>
      </c>
      <c r="E49" s="1">
        <v>852.24</v>
      </c>
      <c r="F49" s="1">
        <v>978.58</v>
      </c>
      <c r="G49" s="6">
        <v>2074685.06</v>
      </c>
      <c r="H49" s="6">
        <v>4944211.43</v>
      </c>
      <c r="J49" s="1">
        <f t="shared" si="28"/>
        <v>8522.4</v>
      </c>
      <c r="K49" s="6">
        <f t="shared" si="29"/>
        <v>9785.8000000000011</v>
      </c>
      <c r="L49" s="1">
        <f t="shared" si="30"/>
        <v>207468506</v>
      </c>
      <c r="M49" s="1">
        <f t="shared" si="31"/>
        <v>494421143</v>
      </c>
      <c r="O49" s="1">
        <f t="shared" si="4"/>
        <v>0.41961900079989095</v>
      </c>
      <c r="P49" s="1">
        <f t="shared" si="5"/>
        <v>0.87089456150749034</v>
      </c>
      <c r="Q49" s="1">
        <f t="shared" si="6"/>
        <v>-0.86840812035871728</v>
      </c>
      <c r="R49" s="1">
        <f t="shared" si="7"/>
        <v>-0.13823436398374234</v>
      </c>
      <c r="S49" s="1">
        <f t="shared" si="8"/>
        <v>-0.73017375637497495</v>
      </c>
      <c r="U49" s="6">
        <f t="shared" si="9"/>
        <v>18308.2</v>
      </c>
      <c r="V49" s="1">
        <f t="shared" si="10"/>
        <v>701889649</v>
      </c>
      <c r="W49" s="1">
        <f t="shared" si="11"/>
        <v>15.226466650345365</v>
      </c>
      <c r="Y49" s="1">
        <f t="shared" si="12"/>
        <v>-4.7954247898898669E-2</v>
      </c>
      <c r="Z49" s="1">
        <f t="shared" ref="Z49" si="45">AVERAGE(Y47:Y49)</f>
        <v>-4.9541053312818252E-2</v>
      </c>
      <c r="AA49">
        <f t="shared" ref="AA49" si="46">Z49-Z$28</f>
        <v>-2.5062812191641033E-2</v>
      </c>
      <c r="AB49" s="1">
        <f>_xlfn.STDEV.S(Y47:Y49)</f>
        <v>5.4047516637781463E-3</v>
      </c>
    </row>
    <row r="50" spans="1:28" x14ac:dyDescent="0.2">
      <c r="A50" s="11" t="s">
        <v>16</v>
      </c>
      <c r="B50" s="9">
        <v>0.01</v>
      </c>
      <c r="C50" s="2">
        <v>1</v>
      </c>
      <c r="E50" s="6">
        <v>1351.33</v>
      </c>
      <c r="F50" s="6">
        <v>1447.56</v>
      </c>
      <c r="G50" s="6">
        <v>3323016.85</v>
      </c>
      <c r="H50" s="6">
        <v>4650302.7300000004</v>
      </c>
      <c r="J50" s="1">
        <f t="shared" si="28"/>
        <v>13513.3</v>
      </c>
      <c r="K50" s="6">
        <f t="shared" si="29"/>
        <v>14475.599999999999</v>
      </c>
      <c r="L50" s="1">
        <f t="shared" si="30"/>
        <v>332301685</v>
      </c>
      <c r="M50" s="1">
        <f t="shared" si="31"/>
        <v>465030273.00000006</v>
      </c>
      <c r="O50" s="1">
        <f t="shared" si="4"/>
        <v>0.71458075805744359</v>
      </c>
      <c r="P50" s="1">
        <f t="shared" si="5"/>
        <v>0.93352261736991904</v>
      </c>
      <c r="Q50" s="1">
        <f t="shared" si="6"/>
        <v>-0.33605926062711777</v>
      </c>
      <c r="R50" s="1">
        <f t="shared" si="7"/>
        <v>-6.8790087724055302E-2</v>
      </c>
      <c r="S50" s="1">
        <f t="shared" si="8"/>
        <v>-0.26726917290306246</v>
      </c>
      <c r="U50" s="6">
        <f t="shared" si="9"/>
        <v>27988.899999999998</v>
      </c>
      <c r="V50" s="1">
        <f t="shared" si="10"/>
        <v>797331958</v>
      </c>
      <c r="W50" s="1">
        <f t="shared" si="11"/>
        <v>14.798038086478815</v>
      </c>
      <c r="Y50" s="1">
        <f t="shared" si="12"/>
        <v>-1.8061122112347464E-2</v>
      </c>
    </row>
    <row r="51" spans="1:28" x14ac:dyDescent="0.2">
      <c r="A51" s="11" t="s">
        <v>16</v>
      </c>
      <c r="B51" s="9">
        <v>0.01</v>
      </c>
      <c r="C51" s="2">
        <v>2</v>
      </c>
      <c r="E51" s="6">
        <v>1594.52</v>
      </c>
      <c r="F51" s="6">
        <v>1436.37</v>
      </c>
      <c r="G51" s="6">
        <v>3172927.98</v>
      </c>
      <c r="H51" s="6">
        <v>3644007.32</v>
      </c>
      <c r="J51" s="1">
        <f t="shared" si="28"/>
        <v>15945.2</v>
      </c>
      <c r="K51" s="6">
        <f t="shared" si="29"/>
        <v>14363.699999999999</v>
      </c>
      <c r="L51" s="1">
        <f t="shared" si="30"/>
        <v>317292798</v>
      </c>
      <c r="M51" s="1">
        <f t="shared" si="31"/>
        <v>364400732</v>
      </c>
      <c r="O51" s="1">
        <f t="shared" si="4"/>
        <v>0.8707249193999973</v>
      </c>
      <c r="P51" s="1">
        <f t="shared" si="5"/>
        <v>1.1101039425774697</v>
      </c>
      <c r="Q51" s="1">
        <f t="shared" si="6"/>
        <v>-0.13842917359616255</v>
      </c>
      <c r="R51" s="1">
        <f t="shared" si="7"/>
        <v>0.10445365290179237</v>
      </c>
      <c r="S51" s="1">
        <f t="shared" si="8"/>
        <v>-0.24288282649795492</v>
      </c>
      <c r="U51" s="6">
        <f t="shared" si="9"/>
        <v>30308.9</v>
      </c>
      <c r="V51" s="1">
        <f t="shared" si="10"/>
        <v>681693530</v>
      </c>
      <c r="W51" s="1">
        <f t="shared" si="11"/>
        <v>14.457094176555669</v>
      </c>
      <c r="Y51" s="1">
        <f t="shared" si="12"/>
        <v>-1.6800252079136734E-2</v>
      </c>
    </row>
    <row r="52" spans="1:28" x14ac:dyDescent="0.2">
      <c r="A52" s="11" t="s">
        <v>16</v>
      </c>
      <c r="B52" s="9">
        <v>0.01</v>
      </c>
      <c r="C52" s="2">
        <v>3</v>
      </c>
      <c r="E52" s="1">
        <v>871.9</v>
      </c>
      <c r="F52" s="1">
        <v>886.41</v>
      </c>
      <c r="G52" s="6">
        <v>2881042.24</v>
      </c>
      <c r="H52" s="6">
        <v>4246390.62</v>
      </c>
      <c r="J52" s="1">
        <f t="shared" si="28"/>
        <v>8719</v>
      </c>
      <c r="K52" s="6">
        <f t="shared" si="29"/>
        <v>8864.1</v>
      </c>
      <c r="L52" s="1">
        <f t="shared" si="30"/>
        <v>288104224</v>
      </c>
      <c r="M52" s="1">
        <f t="shared" si="31"/>
        <v>424639062</v>
      </c>
      <c r="O52" s="1">
        <f t="shared" si="4"/>
        <v>0.6784684919071341</v>
      </c>
      <c r="P52" s="1">
        <f t="shared" si="5"/>
        <v>0.98363059983529066</v>
      </c>
      <c r="Q52" s="1">
        <f t="shared" si="6"/>
        <v>-0.38791723865264116</v>
      </c>
      <c r="R52" s="1">
        <f t="shared" si="7"/>
        <v>-1.6504859084061033E-2</v>
      </c>
      <c r="S52" s="1">
        <f t="shared" si="8"/>
        <v>-0.37141237956858014</v>
      </c>
      <c r="U52" s="6">
        <f t="shared" si="9"/>
        <v>17583.099999999999</v>
      </c>
      <c r="V52" s="1">
        <f t="shared" si="10"/>
        <v>712743286</v>
      </c>
      <c r="W52" s="1">
        <f t="shared" si="11"/>
        <v>15.306905475470593</v>
      </c>
      <c r="Y52" s="1">
        <f t="shared" si="12"/>
        <v>-2.4264367488501883E-2</v>
      </c>
      <c r="Z52" s="1">
        <f t="shared" ref="Z52" si="47">AVERAGE(Y50:Y52)</f>
        <v>-1.9708580559995359E-2</v>
      </c>
      <c r="AA52">
        <f>Z52-Z$52</f>
        <v>0</v>
      </c>
      <c r="AB52" s="1">
        <f>_xlfn.STDEV.S(Y50:Y52)</f>
        <v>3.995477970609446E-3</v>
      </c>
    </row>
    <row r="53" spans="1:28" x14ac:dyDescent="0.2">
      <c r="A53" s="11" t="s">
        <v>17</v>
      </c>
      <c r="B53" s="9">
        <v>0.01</v>
      </c>
      <c r="C53" s="2">
        <v>1</v>
      </c>
      <c r="E53" s="6">
        <v>1299.81</v>
      </c>
      <c r="F53" s="6">
        <v>1478.72</v>
      </c>
      <c r="G53" s="6">
        <v>2718666.75</v>
      </c>
      <c r="H53" s="6">
        <v>4780333.5</v>
      </c>
      <c r="J53" s="1">
        <f t="shared" si="28"/>
        <v>12998.099999999999</v>
      </c>
      <c r="K53" s="6">
        <f t="shared" si="29"/>
        <v>14787.2</v>
      </c>
      <c r="L53" s="1">
        <f t="shared" si="30"/>
        <v>271866675</v>
      </c>
      <c r="M53" s="1">
        <f t="shared" si="31"/>
        <v>478033350</v>
      </c>
      <c r="O53" s="1">
        <f t="shared" si="4"/>
        <v>0.5687190548525537</v>
      </c>
      <c r="P53" s="1">
        <f t="shared" si="5"/>
        <v>0.87901022505951076</v>
      </c>
      <c r="Q53" s="1">
        <f t="shared" si="6"/>
        <v>-0.56436871924765797</v>
      </c>
      <c r="R53" s="1">
        <f t="shared" si="7"/>
        <v>-0.12895874875994165</v>
      </c>
      <c r="S53" s="1">
        <f t="shared" si="8"/>
        <v>-0.43540997048771635</v>
      </c>
      <c r="U53" s="6">
        <f t="shared" si="9"/>
        <v>27785.3</v>
      </c>
      <c r="V53" s="1">
        <f t="shared" si="10"/>
        <v>749900025</v>
      </c>
      <c r="W53" s="1">
        <f t="shared" si="11"/>
        <v>14.720088833829619</v>
      </c>
      <c r="Y53" s="1">
        <f t="shared" si="12"/>
        <v>-2.9579303182400624E-2</v>
      </c>
    </row>
    <row r="54" spans="1:28" x14ac:dyDescent="0.2">
      <c r="A54" s="11" t="s">
        <v>17</v>
      </c>
      <c r="B54" s="9">
        <v>0.01</v>
      </c>
      <c r="C54" s="2">
        <v>2</v>
      </c>
      <c r="E54" s="6">
        <v>1652.87</v>
      </c>
      <c r="F54" s="6">
        <v>1664.98</v>
      </c>
      <c r="G54" s="6">
        <v>2458793.46</v>
      </c>
      <c r="H54" s="6">
        <v>3389730.47</v>
      </c>
      <c r="J54" s="1">
        <f t="shared" si="28"/>
        <v>16528.699999999997</v>
      </c>
      <c r="K54" s="6">
        <f t="shared" si="29"/>
        <v>16649.8</v>
      </c>
      <c r="L54" s="1">
        <f t="shared" si="30"/>
        <v>245879346</v>
      </c>
      <c r="M54" s="1">
        <f t="shared" si="31"/>
        <v>338973047</v>
      </c>
      <c r="O54" s="1">
        <f t="shared" si="4"/>
        <v>0.72536547721447597</v>
      </c>
      <c r="P54" s="1">
        <f t="shared" si="5"/>
        <v>0.99272663935903116</v>
      </c>
      <c r="Q54" s="1">
        <f t="shared" si="6"/>
        <v>-0.32107964464373423</v>
      </c>
      <c r="R54" s="1">
        <f t="shared" si="7"/>
        <v>-7.2999404901170333E-3</v>
      </c>
      <c r="S54" s="1">
        <f t="shared" si="8"/>
        <v>-0.31377970415361722</v>
      </c>
      <c r="U54" s="6">
        <f t="shared" si="9"/>
        <v>33178.5</v>
      </c>
      <c r="V54" s="1">
        <f t="shared" si="10"/>
        <v>584852393</v>
      </c>
      <c r="W54" s="1">
        <f t="shared" si="11"/>
        <v>14.105536274468861</v>
      </c>
      <c r="Y54" s="1">
        <f t="shared" si="12"/>
        <v>-2.2245145313727711E-2</v>
      </c>
    </row>
    <row r="55" spans="1:28" x14ac:dyDescent="0.2">
      <c r="A55" s="11" t="s">
        <v>17</v>
      </c>
      <c r="B55" s="9">
        <v>0.01</v>
      </c>
      <c r="C55" s="2">
        <v>3</v>
      </c>
      <c r="E55" s="1">
        <v>822.97</v>
      </c>
      <c r="F55" s="1">
        <v>976</v>
      </c>
      <c r="G55" s="6">
        <v>2594959.4700000002</v>
      </c>
      <c r="H55" s="6">
        <v>4194119.14</v>
      </c>
      <c r="J55" s="1">
        <f t="shared" si="28"/>
        <v>8229.7000000000007</v>
      </c>
      <c r="K55" s="6">
        <f t="shared" si="29"/>
        <v>9760</v>
      </c>
      <c r="L55" s="1">
        <f t="shared" si="30"/>
        <v>259495947.00000003</v>
      </c>
      <c r="M55" s="1">
        <f t="shared" si="31"/>
        <v>419411914</v>
      </c>
      <c r="O55" s="1">
        <f t="shared" si="4"/>
        <v>0.61871381889261268</v>
      </c>
      <c r="P55" s="1">
        <f t="shared" si="5"/>
        <v>0.84320696721311483</v>
      </c>
      <c r="Q55" s="1">
        <f t="shared" si="6"/>
        <v>-0.48011244132592784</v>
      </c>
      <c r="R55" s="1">
        <f t="shared" si="7"/>
        <v>-0.17054283840527332</v>
      </c>
      <c r="S55" s="1">
        <f t="shared" si="8"/>
        <v>-0.3095696029206545</v>
      </c>
      <c r="U55" s="6">
        <f t="shared" si="9"/>
        <v>17989.7</v>
      </c>
      <c r="V55" s="1">
        <f t="shared" si="10"/>
        <v>678907861</v>
      </c>
      <c r="W55" s="1">
        <f t="shared" si="11"/>
        <v>15.203757041674754</v>
      </c>
      <c r="Y55" s="1">
        <f t="shared" si="12"/>
        <v>-2.0361388443139328E-2</v>
      </c>
      <c r="Z55" s="1">
        <f t="shared" ref="Z55" si="48">AVERAGE(Y53:Y55)</f>
        <v>-2.4061945646422556E-2</v>
      </c>
      <c r="AA55">
        <f t="shared" ref="AA55" si="49">Z55-Z$52</f>
        <v>-4.3533650864271967E-3</v>
      </c>
      <c r="AB55" s="1">
        <f>_xlfn.STDEV.S(Y53:Y55)</f>
        <v>4.8701191588843831E-3</v>
      </c>
    </row>
    <row r="56" spans="1:28" x14ac:dyDescent="0.2">
      <c r="A56" s="11" t="s">
        <v>20</v>
      </c>
      <c r="B56" s="9">
        <v>0.01</v>
      </c>
      <c r="C56" s="2">
        <v>1</v>
      </c>
      <c r="E56" s="6">
        <v>1309.03</v>
      </c>
      <c r="F56" s="6">
        <v>1511.67</v>
      </c>
      <c r="G56" s="6">
        <v>3473888.43</v>
      </c>
      <c r="H56" s="6">
        <v>4458009.7699999996</v>
      </c>
      <c r="J56" s="1">
        <f t="shared" si="28"/>
        <v>13090.3</v>
      </c>
      <c r="K56" s="6">
        <f t="shared" si="29"/>
        <v>15116.7</v>
      </c>
      <c r="L56" s="1">
        <f t="shared" si="30"/>
        <v>347388843</v>
      </c>
      <c r="M56" s="1">
        <f t="shared" si="31"/>
        <v>445800976.99999994</v>
      </c>
      <c r="O56" s="1">
        <f t="shared" si="4"/>
        <v>0.77924648200131708</v>
      </c>
      <c r="P56" s="1">
        <f t="shared" si="5"/>
        <v>0.86594957894249402</v>
      </c>
      <c r="Q56" s="1">
        <f t="shared" si="6"/>
        <v>-0.24942787494056048</v>
      </c>
      <c r="R56" s="1">
        <f t="shared" si="7"/>
        <v>-0.14392859504486796</v>
      </c>
      <c r="S56" s="1">
        <f t="shared" si="8"/>
        <v>-0.10549927989569252</v>
      </c>
      <c r="U56" s="6">
        <f t="shared" si="9"/>
        <v>28207</v>
      </c>
      <c r="V56" s="1">
        <f t="shared" si="10"/>
        <v>793189820</v>
      </c>
      <c r="W56" s="1">
        <f t="shared" si="11"/>
        <v>14.779325307345021</v>
      </c>
      <c r="Y56" s="1">
        <f t="shared" si="12"/>
        <v>-7.1383014922380486E-3</v>
      </c>
    </row>
    <row r="57" spans="1:28" x14ac:dyDescent="0.2">
      <c r="A57" s="11" t="s">
        <v>20</v>
      </c>
      <c r="B57" s="9">
        <v>0.01</v>
      </c>
      <c r="C57" s="2">
        <v>2</v>
      </c>
      <c r="E57" s="6">
        <v>1497.27</v>
      </c>
      <c r="F57" s="6">
        <v>1638.21</v>
      </c>
      <c r="G57" s="6">
        <v>2584307.62</v>
      </c>
      <c r="H57" s="6">
        <v>4422769.04</v>
      </c>
      <c r="J57" s="1">
        <f t="shared" ref="J57:J85" si="50">E57*10</f>
        <v>14972.7</v>
      </c>
      <c r="K57" s="6">
        <f t="shared" ref="K57:K85" si="51">F57*10</f>
        <v>16382.1</v>
      </c>
      <c r="L57" s="1">
        <f t="shared" ref="L57:L85" si="52">G57*100</f>
        <v>258430762</v>
      </c>
      <c r="M57" s="1">
        <f t="shared" ref="M57:M85" si="53">H57*100</f>
        <v>442276904</v>
      </c>
      <c r="O57" s="1">
        <f t="shared" si="4"/>
        <v>0.58431891799622437</v>
      </c>
      <c r="P57" s="1">
        <f t="shared" si="5"/>
        <v>0.91396707381837494</v>
      </c>
      <c r="Q57" s="1">
        <f t="shared" si="6"/>
        <v>-0.53730835274884625</v>
      </c>
      <c r="R57" s="1">
        <f t="shared" si="7"/>
        <v>-8.9960732445612979E-2</v>
      </c>
      <c r="S57" s="1">
        <f t="shared" si="8"/>
        <v>-0.44734762030323327</v>
      </c>
      <c r="U57" s="6">
        <f t="shared" si="9"/>
        <v>31354.800000000003</v>
      </c>
      <c r="V57" s="1">
        <f t="shared" si="10"/>
        <v>700707666</v>
      </c>
      <c r="W57" s="1">
        <f t="shared" si="11"/>
        <v>14.447838742257066</v>
      </c>
      <c r="Y57" s="1">
        <f t="shared" si="12"/>
        <v>-3.096294388965113E-2</v>
      </c>
    </row>
    <row r="58" spans="1:28" x14ac:dyDescent="0.2">
      <c r="A58" s="11" t="s">
        <v>20</v>
      </c>
      <c r="B58" s="9">
        <v>0.01</v>
      </c>
      <c r="C58" s="2">
        <v>3</v>
      </c>
      <c r="E58" s="1">
        <v>916.69</v>
      </c>
      <c r="F58" s="1">
        <v>944.48</v>
      </c>
      <c r="G58" s="6">
        <v>3255631.84</v>
      </c>
      <c r="H58" s="6">
        <v>4130264.65</v>
      </c>
      <c r="J58" s="1">
        <f t="shared" si="50"/>
        <v>9166.9000000000015</v>
      </c>
      <c r="K58" s="6">
        <f t="shared" si="51"/>
        <v>9444.7999999999993</v>
      </c>
      <c r="L58" s="1">
        <f t="shared" si="52"/>
        <v>325563184</v>
      </c>
      <c r="M58" s="1">
        <f t="shared" si="53"/>
        <v>413026465</v>
      </c>
      <c r="O58" s="1">
        <f t="shared" ref="O58:O115" si="54">L58/M58</f>
        <v>0.78823807089456122</v>
      </c>
      <c r="P58" s="1">
        <f t="shared" ref="P58:P115" si="55">J58/K58</f>
        <v>0.97057640182957838</v>
      </c>
      <c r="Q58" s="1">
        <f t="shared" ref="Q58:Q115" si="56">LN(O58)</f>
        <v>-0.23795511432887323</v>
      </c>
      <c r="R58" s="1">
        <f t="shared" ref="R58:R115" si="57">LN(P58)</f>
        <v>-2.986515527837864E-2</v>
      </c>
      <c r="S58" s="1">
        <f t="shared" ref="S58:S115" si="58">Q58-R58</f>
        <v>-0.2080899590504946</v>
      </c>
      <c r="U58" s="6">
        <f t="shared" ref="U58:U115" si="59">J58+K58</f>
        <v>18611.7</v>
      </c>
      <c r="V58" s="1">
        <f t="shared" ref="V58:V115" si="60">L58+M58</f>
        <v>738589649</v>
      </c>
      <c r="W58" s="1">
        <f t="shared" ref="W58:W115" si="61">LN(V58/U58)/LN(2)</f>
        <v>15.276275585767639</v>
      </c>
      <c r="Y58" s="1">
        <f t="shared" ref="Y58:Y115" si="62">S58/W58</f>
        <v>-1.3621773048161333E-2</v>
      </c>
      <c r="Z58" s="1">
        <f t="shared" ref="Z58" si="63">AVERAGE(Y56:Y58)</f>
        <v>-1.7241006143350172E-2</v>
      </c>
      <c r="AA58">
        <f t="shared" ref="AA58" si="64">Z58-Z$52</f>
        <v>2.4675744166451873E-3</v>
      </c>
      <c r="AB58" s="1">
        <f>_xlfn.STDEV.S(Y56:Y58)</f>
        <v>1.2317773032863364E-2</v>
      </c>
    </row>
    <row r="59" spans="1:28" x14ac:dyDescent="0.2">
      <c r="A59" s="11" t="s">
        <v>18</v>
      </c>
      <c r="B59" s="9">
        <v>0.01</v>
      </c>
      <c r="C59" s="2">
        <v>1</v>
      </c>
      <c r="E59" s="6">
        <v>1318.21</v>
      </c>
      <c r="F59" s="6">
        <v>1489.88</v>
      </c>
      <c r="G59" s="6">
        <v>2751116.21</v>
      </c>
      <c r="H59" s="6">
        <v>5583705.5700000003</v>
      </c>
      <c r="J59" s="1">
        <f t="shared" si="50"/>
        <v>13182.1</v>
      </c>
      <c r="K59" s="6">
        <f t="shared" si="51"/>
        <v>14898.800000000001</v>
      </c>
      <c r="L59" s="1">
        <f t="shared" si="52"/>
        <v>275111621</v>
      </c>
      <c r="M59" s="1">
        <f t="shared" si="53"/>
        <v>558370557</v>
      </c>
      <c r="O59" s="1">
        <f t="shared" si="54"/>
        <v>0.49270438340823908</v>
      </c>
      <c r="P59" s="1">
        <f t="shared" si="55"/>
        <v>0.88477595511047868</v>
      </c>
      <c r="Q59" s="1">
        <f t="shared" si="56"/>
        <v>-0.70784591276337405</v>
      </c>
      <c r="R59" s="1">
        <f t="shared" si="57"/>
        <v>-0.12242082409137602</v>
      </c>
      <c r="S59" s="1">
        <f t="shared" si="58"/>
        <v>-0.58542508867199805</v>
      </c>
      <c r="U59" s="6">
        <f t="shared" si="59"/>
        <v>28080.9</v>
      </c>
      <c r="V59" s="1">
        <f t="shared" si="60"/>
        <v>833482178</v>
      </c>
      <c r="W59" s="1">
        <f t="shared" si="61"/>
        <v>14.857274555420567</v>
      </c>
      <c r="Y59" s="1">
        <f t="shared" si="62"/>
        <v>-3.9403262454917078E-2</v>
      </c>
    </row>
    <row r="60" spans="1:28" x14ac:dyDescent="0.2">
      <c r="A60" s="11" t="s">
        <v>18</v>
      </c>
      <c r="B60" s="9">
        <v>0.01</v>
      </c>
      <c r="C60" s="2">
        <v>2</v>
      </c>
      <c r="E60" s="6">
        <v>1658.92</v>
      </c>
      <c r="F60" s="6">
        <v>1566.33</v>
      </c>
      <c r="G60" s="6">
        <v>3139170.41</v>
      </c>
      <c r="H60" s="6">
        <v>4289774.9000000004</v>
      </c>
      <c r="J60" s="1">
        <f t="shared" si="50"/>
        <v>16589.2</v>
      </c>
      <c r="K60" s="6">
        <f t="shared" si="51"/>
        <v>15663.3</v>
      </c>
      <c r="L60" s="1">
        <f t="shared" si="52"/>
        <v>313917041</v>
      </c>
      <c r="M60" s="1">
        <f t="shared" si="53"/>
        <v>428977490.00000006</v>
      </c>
      <c r="O60" s="1">
        <f t="shared" si="54"/>
        <v>0.73177975142705032</v>
      </c>
      <c r="P60" s="1">
        <f t="shared" si="55"/>
        <v>1.0591127029425473</v>
      </c>
      <c r="Q60" s="1">
        <f t="shared" si="56"/>
        <v>-0.3122756963247284</v>
      </c>
      <c r="R60" s="1">
        <f t="shared" si="57"/>
        <v>5.7431484887284258E-2</v>
      </c>
      <c r="S60" s="1">
        <f t="shared" si="58"/>
        <v>-0.36970718121201268</v>
      </c>
      <c r="U60" s="6">
        <f t="shared" si="59"/>
        <v>32252.5</v>
      </c>
      <c r="V60" s="1">
        <f t="shared" si="60"/>
        <v>742894531</v>
      </c>
      <c r="W60" s="1">
        <f t="shared" si="61"/>
        <v>14.491458791898353</v>
      </c>
      <c r="Y60" s="1">
        <f t="shared" si="62"/>
        <v>-2.5512074838090319E-2</v>
      </c>
    </row>
    <row r="61" spans="1:28" x14ac:dyDescent="0.2">
      <c r="A61" s="11" t="s">
        <v>18</v>
      </c>
      <c r="B61" s="9">
        <v>0.01</v>
      </c>
      <c r="C61" s="2">
        <v>3</v>
      </c>
      <c r="E61" s="1">
        <v>944.09</v>
      </c>
      <c r="F61" s="1">
        <v>904.65</v>
      </c>
      <c r="G61" s="6">
        <v>3476174.56</v>
      </c>
      <c r="H61" s="6">
        <v>4100670.9</v>
      </c>
      <c r="J61" s="1">
        <f t="shared" si="50"/>
        <v>9440.9</v>
      </c>
      <c r="K61" s="6">
        <f t="shared" si="51"/>
        <v>9046.5</v>
      </c>
      <c r="L61" s="1">
        <f t="shared" si="52"/>
        <v>347617456</v>
      </c>
      <c r="M61" s="1">
        <f t="shared" si="53"/>
        <v>410067090</v>
      </c>
      <c r="O61" s="1">
        <f t="shared" si="54"/>
        <v>0.84770873956259207</v>
      </c>
      <c r="P61" s="1">
        <f t="shared" si="55"/>
        <v>1.0435969712043331</v>
      </c>
      <c r="Q61" s="1">
        <f t="shared" si="56"/>
        <v>-0.16521816968564779</v>
      </c>
      <c r="R61" s="1">
        <f t="shared" si="57"/>
        <v>4.2673372018974039E-2</v>
      </c>
      <c r="S61" s="1">
        <f t="shared" si="58"/>
        <v>-0.20789154170462182</v>
      </c>
      <c r="U61" s="6">
        <f t="shared" si="59"/>
        <v>18487.400000000001</v>
      </c>
      <c r="V61" s="1">
        <f t="shared" si="60"/>
        <v>757684546</v>
      </c>
      <c r="W61" s="1">
        <f t="shared" si="61"/>
        <v>15.322767358347145</v>
      </c>
      <c r="Y61" s="1">
        <f t="shared" si="62"/>
        <v>-1.3567493184667585E-2</v>
      </c>
      <c r="Z61" s="1">
        <f t="shared" ref="Z61" si="65">AVERAGE(Y59:Y61)</f>
        <v>-2.616094349255833E-2</v>
      </c>
      <c r="AA61">
        <f t="shared" ref="AA61" si="66">Z61-Z$52</f>
        <v>-6.452362932562971E-3</v>
      </c>
      <c r="AB61" s="1">
        <f>_xlfn.STDEV.S(Y59:Y61)</f>
        <v>1.2930101173016989E-2</v>
      </c>
    </row>
    <row r="62" spans="1:28" x14ac:dyDescent="0.2">
      <c r="A62" s="11" t="s">
        <v>19</v>
      </c>
      <c r="B62" s="9">
        <v>0.01</v>
      </c>
      <c r="C62" s="2">
        <v>1</v>
      </c>
      <c r="E62" s="6">
        <v>1387.34</v>
      </c>
      <c r="F62" s="6">
        <v>1410.93</v>
      </c>
      <c r="G62" s="6">
        <v>2738087.4</v>
      </c>
      <c r="H62" s="6">
        <v>4873268.07</v>
      </c>
      <c r="J62" s="1">
        <f t="shared" si="50"/>
        <v>13873.4</v>
      </c>
      <c r="K62" s="6">
        <f t="shared" si="51"/>
        <v>14109.300000000001</v>
      </c>
      <c r="L62" s="1">
        <f t="shared" si="52"/>
        <v>273808740</v>
      </c>
      <c r="M62" s="1">
        <f t="shared" si="53"/>
        <v>487326807</v>
      </c>
      <c r="O62" s="1">
        <f t="shared" si="54"/>
        <v>0.56185856404160417</v>
      </c>
      <c r="P62" s="1">
        <f t="shared" si="55"/>
        <v>0.9832805312807863</v>
      </c>
      <c r="Q62" s="1">
        <f t="shared" si="56"/>
        <v>-0.57650512616789673</v>
      </c>
      <c r="R62" s="1">
        <f t="shared" si="57"/>
        <v>-1.6860816760707095E-2</v>
      </c>
      <c r="S62" s="1">
        <f t="shared" si="58"/>
        <v>-0.55964430940718968</v>
      </c>
      <c r="U62" s="6">
        <f t="shared" si="59"/>
        <v>27982.7</v>
      </c>
      <c r="V62" s="1">
        <f t="shared" si="60"/>
        <v>761135547</v>
      </c>
      <c r="W62" s="1">
        <f t="shared" si="61"/>
        <v>14.731330606590014</v>
      </c>
      <c r="Y62" s="1">
        <f t="shared" si="62"/>
        <v>-3.7990071932594779E-2</v>
      </c>
    </row>
    <row r="63" spans="1:28" x14ac:dyDescent="0.2">
      <c r="A63" s="11" t="s">
        <v>19</v>
      </c>
      <c r="B63" s="9">
        <v>0.01</v>
      </c>
      <c r="C63" s="2">
        <v>2</v>
      </c>
      <c r="E63" s="6">
        <v>1477.8</v>
      </c>
      <c r="F63" s="6">
        <v>1552.18</v>
      </c>
      <c r="G63" s="6">
        <v>2218740.9700000002</v>
      </c>
      <c r="H63" s="6">
        <v>4473206.54</v>
      </c>
      <c r="J63" s="1">
        <f t="shared" si="50"/>
        <v>14778</v>
      </c>
      <c r="K63" s="6">
        <f t="shared" si="51"/>
        <v>15521.800000000001</v>
      </c>
      <c r="L63" s="1">
        <f t="shared" si="52"/>
        <v>221874097.00000003</v>
      </c>
      <c r="M63" s="1">
        <f t="shared" si="53"/>
        <v>447320654</v>
      </c>
      <c r="O63" s="1">
        <f t="shared" si="54"/>
        <v>0.49600682422323389</v>
      </c>
      <c r="P63" s="1">
        <f t="shared" si="55"/>
        <v>0.95208029996521015</v>
      </c>
      <c r="Q63" s="1">
        <f t="shared" si="56"/>
        <v>-0.70116559383727262</v>
      </c>
      <c r="R63" s="1">
        <f t="shared" si="57"/>
        <v>-4.9105899044971715E-2</v>
      </c>
      <c r="S63" s="1">
        <f t="shared" si="58"/>
        <v>-0.65205969479230086</v>
      </c>
      <c r="U63" s="6">
        <f t="shared" si="59"/>
        <v>30299.800000000003</v>
      </c>
      <c r="V63" s="1">
        <f t="shared" si="60"/>
        <v>669194751</v>
      </c>
      <c r="W63" s="1">
        <f t="shared" si="61"/>
        <v>14.4308302378957</v>
      </c>
      <c r="Y63" s="1">
        <f t="shared" si="62"/>
        <v>-4.5185182282858317E-2</v>
      </c>
    </row>
    <row r="64" spans="1:28" x14ac:dyDescent="0.2">
      <c r="A64" s="11" t="s">
        <v>19</v>
      </c>
      <c r="B64" s="9">
        <v>0.01</v>
      </c>
      <c r="C64" s="2">
        <v>3</v>
      </c>
      <c r="E64" s="1">
        <v>932.02</v>
      </c>
      <c r="F64" s="1">
        <v>949.71</v>
      </c>
      <c r="G64" s="6">
        <v>2331859.86</v>
      </c>
      <c r="H64" s="6">
        <v>4832333.5</v>
      </c>
      <c r="J64" s="1">
        <f t="shared" si="50"/>
        <v>9320.2000000000007</v>
      </c>
      <c r="K64" s="6">
        <f t="shared" si="51"/>
        <v>9497.1</v>
      </c>
      <c r="L64" s="1">
        <f t="shared" si="52"/>
        <v>233185986</v>
      </c>
      <c r="M64" s="1">
        <f t="shared" si="53"/>
        <v>483233350</v>
      </c>
      <c r="O64" s="1">
        <f t="shared" si="54"/>
        <v>0.48255358617115313</v>
      </c>
      <c r="P64" s="1">
        <f t="shared" si="55"/>
        <v>0.98137326131134772</v>
      </c>
      <c r="Q64" s="1">
        <f t="shared" si="56"/>
        <v>-0.72866330494765841</v>
      </c>
      <c r="R64" s="1">
        <f t="shared" si="57"/>
        <v>-1.8802401151596669E-2</v>
      </c>
      <c r="S64" s="1">
        <f t="shared" si="58"/>
        <v>-0.7098609037960617</v>
      </c>
      <c r="U64" s="6">
        <f t="shared" si="59"/>
        <v>18817.300000000003</v>
      </c>
      <c r="V64" s="1">
        <f t="shared" si="60"/>
        <v>716419336</v>
      </c>
      <c r="W64" s="1">
        <f t="shared" si="61"/>
        <v>15.216457017579602</v>
      </c>
      <c r="Y64" s="1">
        <f t="shared" si="62"/>
        <v>-4.6650866425473295E-2</v>
      </c>
      <c r="Z64" s="1">
        <f t="shared" ref="Z64" si="67">AVERAGE(Y62:Y64)</f>
        <v>-4.3275373546975471E-2</v>
      </c>
      <c r="AA64">
        <f t="shared" ref="AA64" si="68">Z64-Z$52</f>
        <v>-2.3566792986980112E-2</v>
      </c>
      <c r="AB64" s="1">
        <f>_xlfn.STDEV.S(Y62:Y64)</f>
        <v>4.6355007677390744E-3</v>
      </c>
    </row>
    <row r="65" spans="1:28" x14ac:dyDescent="0.2">
      <c r="A65" s="11" t="s">
        <v>21</v>
      </c>
      <c r="B65" s="9">
        <v>0.01</v>
      </c>
      <c r="C65" s="2">
        <v>1</v>
      </c>
      <c r="E65" s="6">
        <v>1392.33</v>
      </c>
      <c r="F65" s="6">
        <v>1107.3499999999999</v>
      </c>
      <c r="G65" s="6">
        <v>2398997.0699999998</v>
      </c>
      <c r="H65" s="6">
        <v>5776504.3899999997</v>
      </c>
      <c r="J65" s="1">
        <f t="shared" si="50"/>
        <v>13923.3</v>
      </c>
      <c r="K65" s="6">
        <f t="shared" si="51"/>
        <v>11073.5</v>
      </c>
      <c r="L65" s="1">
        <f t="shared" si="52"/>
        <v>239899706.99999997</v>
      </c>
      <c r="M65" s="1">
        <f t="shared" si="53"/>
        <v>577650439</v>
      </c>
      <c r="O65" s="1">
        <f t="shared" si="54"/>
        <v>0.41530256155487827</v>
      </c>
      <c r="P65" s="1">
        <f t="shared" si="55"/>
        <v>1.257353140380187</v>
      </c>
      <c r="Q65" s="1">
        <f t="shared" si="56"/>
        <v>-0.87874796040182579</v>
      </c>
      <c r="R65" s="1">
        <f t="shared" si="57"/>
        <v>0.22900882919762119</v>
      </c>
      <c r="S65" s="1">
        <f t="shared" si="58"/>
        <v>-1.1077567895994469</v>
      </c>
      <c r="U65" s="6">
        <f t="shared" si="59"/>
        <v>24996.799999999999</v>
      </c>
      <c r="V65" s="1">
        <f t="shared" si="60"/>
        <v>817550146</v>
      </c>
      <c r="W65" s="1">
        <f t="shared" si="61"/>
        <v>14.997276185227948</v>
      </c>
      <c r="Y65" s="1">
        <f t="shared" si="62"/>
        <v>-7.3863865405810678E-2</v>
      </c>
    </row>
    <row r="66" spans="1:28" x14ac:dyDescent="0.2">
      <c r="A66" s="11" t="s">
        <v>21</v>
      </c>
      <c r="B66" s="9">
        <v>0.01</v>
      </c>
      <c r="C66" s="2">
        <v>2</v>
      </c>
      <c r="E66" s="6">
        <v>1588.12</v>
      </c>
      <c r="F66" s="6">
        <v>1624.97</v>
      </c>
      <c r="G66" s="6">
        <v>2655412.11</v>
      </c>
      <c r="H66" s="6">
        <v>4847732.91</v>
      </c>
      <c r="J66" s="1">
        <f t="shared" si="50"/>
        <v>15881.199999999999</v>
      </c>
      <c r="K66" s="6">
        <f t="shared" si="51"/>
        <v>16249.7</v>
      </c>
      <c r="L66" s="1">
        <f t="shared" si="52"/>
        <v>265541211</v>
      </c>
      <c r="M66" s="1">
        <f t="shared" si="53"/>
        <v>484773291</v>
      </c>
      <c r="O66" s="1">
        <f t="shared" si="54"/>
        <v>0.54776369888744547</v>
      </c>
      <c r="P66" s="1">
        <f t="shared" si="55"/>
        <v>0.97732265826446019</v>
      </c>
      <c r="Q66" s="1">
        <f t="shared" si="56"/>
        <v>-0.60191129144011113</v>
      </c>
      <c r="R66" s="1">
        <f t="shared" si="57"/>
        <v>-2.293842735227242E-2</v>
      </c>
      <c r="S66" s="1">
        <f t="shared" si="58"/>
        <v>-0.57897286408783866</v>
      </c>
      <c r="U66" s="6">
        <f t="shared" si="59"/>
        <v>32130.9</v>
      </c>
      <c r="V66" s="1">
        <f t="shared" si="60"/>
        <v>750314502</v>
      </c>
      <c r="W66" s="1">
        <f t="shared" si="61"/>
        <v>14.511246430448258</v>
      </c>
      <c r="Y66" s="1">
        <f t="shared" si="62"/>
        <v>-3.9898217349062959E-2</v>
      </c>
    </row>
    <row r="67" spans="1:28" x14ac:dyDescent="0.2">
      <c r="A67" s="11" t="s">
        <v>21</v>
      </c>
      <c r="B67" s="9">
        <v>0.01</v>
      </c>
      <c r="C67" s="2">
        <v>3</v>
      </c>
      <c r="E67" s="1">
        <v>853.22</v>
      </c>
      <c r="F67" s="1">
        <v>916.91</v>
      </c>
      <c r="G67" s="6">
        <v>2644142.58</v>
      </c>
      <c r="H67" s="6">
        <v>4494790.04</v>
      </c>
      <c r="J67" s="1">
        <f t="shared" si="50"/>
        <v>8532.2000000000007</v>
      </c>
      <c r="K67" s="6">
        <f t="shared" si="51"/>
        <v>9169.1</v>
      </c>
      <c r="L67" s="1">
        <f t="shared" si="52"/>
        <v>264414258</v>
      </c>
      <c r="M67" s="1">
        <f t="shared" si="53"/>
        <v>449479004</v>
      </c>
      <c r="O67" s="1">
        <f t="shared" si="54"/>
        <v>0.58826831875777674</v>
      </c>
      <c r="P67" s="1">
        <f t="shared" si="55"/>
        <v>0.93053843888713184</v>
      </c>
      <c r="Q67" s="1">
        <f t="shared" si="56"/>
        <v>-0.53057211074984678</v>
      </c>
      <c r="R67" s="1">
        <f t="shared" si="57"/>
        <v>-7.199189382600045E-2</v>
      </c>
      <c r="S67" s="1">
        <f t="shared" si="58"/>
        <v>-0.45858021692384632</v>
      </c>
      <c r="U67" s="6">
        <f t="shared" si="59"/>
        <v>17701.300000000003</v>
      </c>
      <c r="V67" s="1">
        <f t="shared" si="60"/>
        <v>713893262</v>
      </c>
      <c r="W67" s="1">
        <f t="shared" si="61"/>
        <v>15.299565447805751</v>
      </c>
      <c r="Y67" s="1">
        <f t="shared" si="62"/>
        <v>-2.9973414505679013E-2</v>
      </c>
      <c r="Z67" s="1">
        <f t="shared" ref="Z67" si="69">AVERAGE(Y65:Y67)</f>
        <v>-4.7911832420184215E-2</v>
      </c>
      <c r="AA67">
        <f t="shared" ref="AA67" si="70">Z67-Z$52</f>
        <v>-2.8203251860188856E-2</v>
      </c>
      <c r="AB67" s="1">
        <f>_xlfn.STDEV.S(Y65:Y67)</f>
        <v>2.301643847199852E-2</v>
      </c>
    </row>
    <row r="68" spans="1:28" x14ac:dyDescent="0.2">
      <c r="A68" s="11" t="s">
        <v>22</v>
      </c>
      <c r="B68" s="9">
        <v>0.01</v>
      </c>
      <c r="C68" s="2">
        <v>1</v>
      </c>
      <c r="E68" s="6">
        <v>1278.97</v>
      </c>
      <c r="F68" s="6">
        <v>1399.54</v>
      </c>
      <c r="G68" s="6">
        <v>2335290.04</v>
      </c>
      <c r="H68" s="6">
        <v>5482043.9500000002</v>
      </c>
      <c r="J68" s="1">
        <f t="shared" si="50"/>
        <v>12789.7</v>
      </c>
      <c r="K68" s="6">
        <f t="shared" si="51"/>
        <v>13995.4</v>
      </c>
      <c r="L68" s="1">
        <f t="shared" si="52"/>
        <v>233529004</v>
      </c>
      <c r="M68" s="1">
        <f t="shared" si="53"/>
        <v>548204395</v>
      </c>
      <c r="O68" s="1">
        <f t="shared" si="54"/>
        <v>0.4259889306432868</v>
      </c>
      <c r="P68" s="1">
        <f t="shared" si="55"/>
        <v>0.9138502650871001</v>
      </c>
      <c r="Q68" s="1">
        <f t="shared" si="56"/>
        <v>-0.85334191745579724</v>
      </c>
      <c r="R68" s="1">
        <f t="shared" si="57"/>
        <v>-9.0088544704472293E-2</v>
      </c>
      <c r="S68" s="1">
        <f t="shared" si="58"/>
        <v>-0.76325337275132499</v>
      </c>
      <c r="U68" s="6">
        <f t="shared" si="59"/>
        <v>26785.1</v>
      </c>
      <c r="V68" s="1">
        <f t="shared" si="60"/>
        <v>781733399</v>
      </c>
      <c r="W68" s="1">
        <f t="shared" si="61"/>
        <v>14.832958374498411</v>
      </c>
      <c r="Y68" s="1">
        <f t="shared" si="62"/>
        <v>-5.1456584282171904E-2</v>
      </c>
    </row>
    <row r="69" spans="1:28" x14ac:dyDescent="0.2">
      <c r="A69" s="11" t="s">
        <v>22</v>
      </c>
      <c r="B69" s="9">
        <v>0.01</v>
      </c>
      <c r="C69" s="2">
        <v>2</v>
      </c>
      <c r="E69" s="6">
        <v>1499.81</v>
      </c>
      <c r="F69" s="6">
        <v>1496.76</v>
      </c>
      <c r="G69" s="6">
        <v>2884333.25</v>
      </c>
      <c r="H69" s="6">
        <v>4656666.5</v>
      </c>
      <c r="J69" s="1">
        <f t="shared" si="50"/>
        <v>14998.099999999999</v>
      </c>
      <c r="K69" s="6">
        <f t="shared" si="51"/>
        <v>14967.6</v>
      </c>
      <c r="L69" s="1">
        <f t="shared" si="52"/>
        <v>288433325</v>
      </c>
      <c r="M69" s="1">
        <f t="shared" si="53"/>
        <v>465666650</v>
      </c>
      <c r="O69" s="1">
        <f t="shared" si="54"/>
        <v>0.61939871579809291</v>
      </c>
      <c r="P69" s="1">
        <f t="shared" si="55"/>
        <v>1.0020377348405889</v>
      </c>
      <c r="Q69" s="1">
        <f t="shared" si="56"/>
        <v>-0.47900608474500161</v>
      </c>
      <c r="R69" s="1">
        <f t="shared" si="57"/>
        <v>2.0356614751168753E-3</v>
      </c>
      <c r="S69" s="1">
        <f t="shared" si="58"/>
        <v>-0.48104174622011847</v>
      </c>
      <c r="U69" s="6">
        <f t="shared" si="59"/>
        <v>29965.699999999997</v>
      </c>
      <c r="V69" s="1">
        <f t="shared" si="60"/>
        <v>754099975</v>
      </c>
      <c r="W69" s="1">
        <f t="shared" si="61"/>
        <v>14.619156105674501</v>
      </c>
      <c r="Y69" s="1">
        <f t="shared" si="62"/>
        <v>-3.2904891550709935E-2</v>
      </c>
    </row>
    <row r="70" spans="1:28" x14ac:dyDescent="0.2">
      <c r="A70" s="11" t="s">
        <v>22</v>
      </c>
      <c r="B70" s="9">
        <v>0.01</v>
      </c>
      <c r="C70" s="2">
        <v>3</v>
      </c>
      <c r="E70" s="1">
        <v>855.77</v>
      </c>
      <c r="F70" s="1">
        <v>917.76</v>
      </c>
      <c r="G70" s="6">
        <v>2262582.7599999998</v>
      </c>
      <c r="H70" s="6">
        <v>5296026.37</v>
      </c>
      <c r="J70" s="1">
        <f t="shared" si="50"/>
        <v>8557.7000000000007</v>
      </c>
      <c r="K70" s="6">
        <f t="shared" si="51"/>
        <v>9177.6</v>
      </c>
      <c r="L70" s="1">
        <f t="shared" si="52"/>
        <v>226258275.99999997</v>
      </c>
      <c r="M70" s="1">
        <f t="shared" si="53"/>
        <v>529602637</v>
      </c>
      <c r="O70" s="1">
        <f t="shared" si="54"/>
        <v>0.42722271414974083</v>
      </c>
      <c r="P70" s="1">
        <f t="shared" si="55"/>
        <v>0.9324551080892608</v>
      </c>
      <c r="Q70" s="1">
        <f t="shared" si="56"/>
        <v>-0.85044982292344473</v>
      </c>
      <c r="R70" s="1">
        <f t="shared" si="57"/>
        <v>-6.9934270082241443E-2</v>
      </c>
      <c r="S70" s="1">
        <f t="shared" si="58"/>
        <v>-0.78051555284120333</v>
      </c>
      <c r="U70" s="6">
        <f t="shared" si="59"/>
        <v>17735.300000000003</v>
      </c>
      <c r="V70" s="1">
        <f t="shared" si="60"/>
        <v>755860913</v>
      </c>
      <c r="W70" s="1">
        <f t="shared" si="61"/>
        <v>15.379209431862741</v>
      </c>
      <c r="Y70" s="1">
        <f t="shared" si="62"/>
        <v>-5.075134429368823E-2</v>
      </c>
      <c r="Z70" s="1">
        <f t="shared" ref="Z70" si="71">AVERAGE(Y68:Y70)</f>
        <v>-4.5037606708856683E-2</v>
      </c>
      <c r="AA70">
        <f t="shared" ref="AA70" si="72">Z70-Z$52</f>
        <v>-2.5329026148861324E-2</v>
      </c>
      <c r="AB70" s="1">
        <f>_xlfn.STDEV.S(Y68:Y70)</f>
        <v>1.0513154792538865E-2</v>
      </c>
    </row>
    <row r="71" spans="1:28" x14ac:dyDescent="0.2">
      <c r="A71" s="11" t="s">
        <v>23</v>
      </c>
      <c r="B71" s="9">
        <v>0.01</v>
      </c>
      <c r="C71" s="2">
        <v>1</v>
      </c>
      <c r="E71" s="6">
        <v>1446.04</v>
      </c>
      <c r="F71" s="6">
        <v>1671.97</v>
      </c>
      <c r="G71" s="6">
        <v>2610000</v>
      </c>
      <c r="H71" s="6">
        <v>4760000</v>
      </c>
      <c r="J71" s="1">
        <f t="shared" si="50"/>
        <v>14460.4</v>
      </c>
      <c r="K71" s="6">
        <f t="shared" si="51"/>
        <v>16719.7</v>
      </c>
      <c r="L71" s="1">
        <f t="shared" si="52"/>
        <v>261000000</v>
      </c>
      <c r="M71" s="1">
        <f t="shared" si="53"/>
        <v>476000000</v>
      </c>
      <c r="O71" s="1">
        <f t="shared" si="54"/>
        <v>0.54831932773109249</v>
      </c>
      <c r="P71" s="1">
        <f t="shared" si="55"/>
        <v>0.86487197736801491</v>
      </c>
      <c r="Q71" s="1">
        <f t="shared" si="56"/>
        <v>-0.60089744690872648</v>
      </c>
      <c r="R71" s="1">
        <f t="shared" si="57"/>
        <v>-0.14517378604654618</v>
      </c>
      <c r="S71" s="1">
        <f t="shared" si="58"/>
        <v>-0.4557236608621803</v>
      </c>
      <c r="U71" s="6">
        <f t="shared" si="59"/>
        <v>31180.1</v>
      </c>
      <c r="V71" s="1">
        <f t="shared" si="60"/>
        <v>737000000</v>
      </c>
      <c r="W71" s="1">
        <f t="shared" si="61"/>
        <v>14.528751443852931</v>
      </c>
      <c r="Y71" s="1">
        <f t="shared" si="62"/>
        <v>-3.1367021634539388E-2</v>
      </c>
    </row>
    <row r="72" spans="1:28" x14ac:dyDescent="0.2">
      <c r="A72" s="11" t="s">
        <v>23</v>
      </c>
      <c r="B72" s="9">
        <v>0.01</v>
      </c>
      <c r="C72" s="2">
        <v>2</v>
      </c>
      <c r="E72" s="6">
        <v>1497.09</v>
      </c>
      <c r="F72" s="6">
        <v>1551.3</v>
      </c>
      <c r="G72" s="6">
        <v>2897666.75</v>
      </c>
      <c r="H72" s="6">
        <v>4695666.5</v>
      </c>
      <c r="J72" s="1">
        <f t="shared" si="50"/>
        <v>14970.9</v>
      </c>
      <c r="K72" s="6">
        <f t="shared" si="51"/>
        <v>15513</v>
      </c>
      <c r="L72" s="1">
        <f t="shared" si="52"/>
        <v>289766675</v>
      </c>
      <c r="M72" s="1">
        <f t="shared" si="53"/>
        <v>469566650</v>
      </c>
      <c r="O72" s="1">
        <f t="shared" si="54"/>
        <v>0.61709381405174324</v>
      </c>
      <c r="P72" s="1">
        <f t="shared" si="55"/>
        <v>0.96505511506478436</v>
      </c>
      <c r="Q72" s="1">
        <f t="shared" si="56"/>
        <v>-0.48273421792875326</v>
      </c>
      <c r="R72" s="1">
        <f t="shared" si="57"/>
        <v>-3.5570065217325406E-2</v>
      </c>
      <c r="S72" s="1">
        <f t="shared" si="58"/>
        <v>-0.44716415271142784</v>
      </c>
      <c r="U72" s="6">
        <f t="shared" si="59"/>
        <v>30483.9</v>
      </c>
      <c r="V72" s="1">
        <f t="shared" si="60"/>
        <v>759333325</v>
      </c>
      <c r="W72" s="1">
        <f t="shared" si="61"/>
        <v>14.604398217099947</v>
      </c>
      <c r="Y72" s="1">
        <f t="shared" si="62"/>
        <v>-3.0618457951102282E-2</v>
      </c>
    </row>
    <row r="73" spans="1:28" x14ac:dyDescent="0.2">
      <c r="A73" s="11" t="s">
        <v>23</v>
      </c>
      <c r="B73" s="9">
        <v>0.01</v>
      </c>
      <c r="C73" s="2">
        <v>3</v>
      </c>
      <c r="E73" s="1">
        <v>852.24</v>
      </c>
      <c r="F73" s="1">
        <v>978.58</v>
      </c>
      <c r="G73" s="6">
        <v>2463273.19</v>
      </c>
      <c r="H73" s="6">
        <v>4880154.79</v>
      </c>
      <c r="J73" s="1">
        <f t="shared" si="50"/>
        <v>8522.4</v>
      </c>
      <c r="K73" s="6">
        <f t="shared" si="51"/>
        <v>9785.8000000000011</v>
      </c>
      <c r="L73" s="1">
        <f t="shared" si="52"/>
        <v>246327319</v>
      </c>
      <c r="M73" s="1">
        <f t="shared" si="53"/>
        <v>488015479</v>
      </c>
      <c r="O73" s="1">
        <f t="shared" si="54"/>
        <v>0.50475308591594903</v>
      </c>
      <c r="P73" s="1">
        <f t="shared" si="55"/>
        <v>0.87089456150749034</v>
      </c>
      <c r="Q73" s="1">
        <f t="shared" si="56"/>
        <v>-0.683685908056618</v>
      </c>
      <c r="R73" s="1">
        <f t="shared" si="57"/>
        <v>-0.13823436398374234</v>
      </c>
      <c r="S73" s="1">
        <f t="shared" si="58"/>
        <v>-0.54545154407287566</v>
      </c>
      <c r="U73" s="6">
        <f t="shared" si="59"/>
        <v>18308.2</v>
      </c>
      <c r="V73" s="1">
        <f t="shared" si="60"/>
        <v>734342798</v>
      </c>
      <c r="W73" s="1">
        <f t="shared" si="61"/>
        <v>15.291676105990867</v>
      </c>
      <c r="Y73" s="1">
        <f t="shared" si="62"/>
        <v>-3.566983372471396E-2</v>
      </c>
      <c r="Z73" s="1">
        <f t="shared" ref="Z73" si="73">AVERAGE(Y71:Y73)</f>
        <v>-3.2551771103451872E-2</v>
      </c>
      <c r="AA73">
        <f t="shared" ref="AA73" si="74">Z73-Z$52</f>
        <v>-1.2843190543456513E-2</v>
      </c>
      <c r="AB73" s="1">
        <f>_xlfn.STDEV.S(Y71:Y73)</f>
        <v>2.7261369700776342E-3</v>
      </c>
    </row>
    <row r="74" spans="1:28" x14ac:dyDescent="0.2">
      <c r="A74" s="11" t="s">
        <v>16</v>
      </c>
      <c r="B74" s="9">
        <v>0.02</v>
      </c>
      <c r="C74" s="2">
        <v>1</v>
      </c>
      <c r="E74" s="6">
        <v>1351.33</v>
      </c>
      <c r="F74" s="6">
        <v>1447.56</v>
      </c>
      <c r="G74" s="6">
        <v>2932668.46</v>
      </c>
      <c r="H74" s="6">
        <v>4020261.96</v>
      </c>
      <c r="J74" s="1">
        <f t="shared" si="50"/>
        <v>13513.3</v>
      </c>
      <c r="K74" s="6">
        <f t="shared" si="51"/>
        <v>14475.599999999999</v>
      </c>
      <c r="L74" s="1">
        <f t="shared" si="52"/>
        <v>293266846</v>
      </c>
      <c r="M74" s="1">
        <f t="shared" si="53"/>
        <v>402026196</v>
      </c>
      <c r="O74" s="1">
        <f t="shared" si="54"/>
        <v>0.72947198197005048</v>
      </c>
      <c r="P74" s="1">
        <f t="shared" si="55"/>
        <v>0.93352261736991904</v>
      </c>
      <c r="Q74" s="1">
        <f t="shared" si="56"/>
        <v>-0.31543431892609575</v>
      </c>
      <c r="R74" s="1">
        <f t="shared" si="57"/>
        <v>-6.8790087724055302E-2</v>
      </c>
      <c r="S74" s="1">
        <f t="shared" si="58"/>
        <v>-0.24664423120204043</v>
      </c>
      <c r="U74" s="6">
        <f t="shared" si="59"/>
        <v>27988.899999999998</v>
      </c>
      <c r="V74" s="1">
        <f t="shared" si="60"/>
        <v>695293042</v>
      </c>
      <c r="W74" s="1">
        <f t="shared" si="61"/>
        <v>14.600478743439785</v>
      </c>
      <c r="Y74" s="1">
        <f t="shared" si="62"/>
        <v>-1.6892886564617713E-2</v>
      </c>
    </row>
    <row r="75" spans="1:28" x14ac:dyDescent="0.2">
      <c r="A75" s="11" t="s">
        <v>16</v>
      </c>
      <c r="B75" s="9">
        <v>0.02</v>
      </c>
      <c r="C75" s="2">
        <v>2</v>
      </c>
      <c r="E75" s="6">
        <v>1594.52</v>
      </c>
      <c r="F75" s="6">
        <v>1436.37</v>
      </c>
      <c r="G75" s="6">
        <v>3002219.73</v>
      </c>
      <c r="H75" s="6">
        <v>3245560.3</v>
      </c>
      <c r="J75" s="1">
        <f t="shared" si="50"/>
        <v>15945.2</v>
      </c>
      <c r="K75" s="6">
        <f t="shared" si="51"/>
        <v>14363.699999999999</v>
      </c>
      <c r="L75" s="1">
        <f t="shared" si="52"/>
        <v>300221973</v>
      </c>
      <c r="M75" s="1">
        <f t="shared" si="53"/>
        <v>324556030</v>
      </c>
      <c r="O75" s="1">
        <f t="shared" si="54"/>
        <v>0.92502355602513375</v>
      </c>
      <c r="P75" s="1">
        <f t="shared" si="55"/>
        <v>1.1101039425774697</v>
      </c>
      <c r="Q75" s="1">
        <f t="shared" si="56"/>
        <v>-7.7936075820846676E-2</v>
      </c>
      <c r="R75" s="1">
        <f t="shared" si="57"/>
        <v>0.10445365290179237</v>
      </c>
      <c r="S75" s="1">
        <f t="shared" si="58"/>
        <v>-0.18238972872263903</v>
      </c>
      <c r="U75" s="6">
        <f t="shared" si="59"/>
        <v>30308.9</v>
      </c>
      <c r="V75" s="1">
        <f t="shared" si="60"/>
        <v>624778003</v>
      </c>
      <c r="W75" s="1">
        <f t="shared" si="61"/>
        <v>14.33131454655676</v>
      </c>
      <c r="Y75" s="1">
        <f t="shared" si="62"/>
        <v>-1.2726657288145279E-2</v>
      </c>
    </row>
    <row r="76" spans="1:28" x14ac:dyDescent="0.2">
      <c r="A76" s="11" t="s">
        <v>16</v>
      </c>
      <c r="B76" s="9">
        <v>0.02</v>
      </c>
      <c r="C76" s="2">
        <v>3</v>
      </c>
      <c r="E76" s="1">
        <v>871.9</v>
      </c>
      <c r="F76" s="1">
        <v>886.41</v>
      </c>
      <c r="G76" s="6">
        <v>2144007.08</v>
      </c>
      <c r="H76" s="6">
        <v>4354699.71</v>
      </c>
      <c r="J76" s="1">
        <f t="shared" si="50"/>
        <v>8719</v>
      </c>
      <c r="K76" s="6">
        <f t="shared" si="51"/>
        <v>8864.1</v>
      </c>
      <c r="L76" s="1">
        <f t="shared" si="52"/>
        <v>214400708</v>
      </c>
      <c r="M76" s="1">
        <f t="shared" si="53"/>
        <v>435469971</v>
      </c>
      <c r="O76" s="1">
        <f t="shared" si="54"/>
        <v>0.49234326653490418</v>
      </c>
      <c r="P76" s="1">
        <f t="shared" si="55"/>
        <v>0.98363059983529066</v>
      </c>
      <c r="Q76" s="1">
        <f t="shared" si="56"/>
        <v>-0.70857910955752523</v>
      </c>
      <c r="R76" s="1">
        <f t="shared" si="57"/>
        <v>-1.6504859084061033E-2</v>
      </c>
      <c r="S76" s="1">
        <f t="shared" si="58"/>
        <v>-0.69207425047346416</v>
      </c>
      <c r="U76" s="6">
        <f t="shared" si="59"/>
        <v>17583.099999999999</v>
      </c>
      <c r="V76" s="1">
        <f t="shared" si="60"/>
        <v>649870679</v>
      </c>
      <c r="W76" s="1">
        <f t="shared" si="61"/>
        <v>15.173675588983413</v>
      </c>
      <c r="Y76" s="1">
        <f t="shared" si="62"/>
        <v>-4.5610191572563526E-2</v>
      </c>
      <c r="Z76" s="1">
        <f t="shared" ref="Z76" si="75">AVERAGE(Y74:Y76)</f>
        <v>-2.507657847510884E-2</v>
      </c>
      <c r="AA76">
        <f>Z76-Z$76</f>
        <v>0</v>
      </c>
      <c r="AB76" s="1">
        <f>_xlfn.STDEV.S(Y74:Y76)</f>
        <v>1.7904226225196274E-2</v>
      </c>
    </row>
    <row r="77" spans="1:28" x14ac:dyDescent="0.2">
      <c r="A77" s="11" t="s">
        <v>17</v>
      </c>
      <c r="B77" s="9">
        <v>0.02</v>
      </c>
      <c r="C77" s="2">
        <v>1</v>
      </c>
      <c r="E77" s="6">
        <v>1299.81</v>
      </c>
      <c r="F77" s="6">
        <v>1478.72</v>
      </c>
      <c r="G77" s="6">
        <v>2338207.2799999998</v>
      </c>
      <c r="H77" s="6">
        <v>4756516.1100000003</v>
      </c>
      <c r="J77" s="1">
        <f t="shared" si="50"/>
        <v>12998.099999999999</v>
      </c>
      <c r="K77" s="6">
        <f t="shared" si="51"/>
        <v>14787.2</v>
      </c>
      <c r="L77" s="1">
        <f t="shared" si="52"/>
        <v>233820727.99999997</v>
      </c>
      <c r="M77" s="1">
        <f t="shared" si="53"/>
        <v>475651611.00000006</v>
      </c>
      <c r="O77" s="1">
        <f t="shared" si="54"/>
        <v>0.49157980881935864</v>
      </c>
      <c r="P77" s="1">
        <f t="shared" si="55"/>
        <v>0.87901022505951076</v>
      </c>
      <c r="Q77" s="1">
        <f t="shared" si="56"/>
        <v>-0.71013097451097051</v>
      </c>
      <c r="R77" s="1">
        <f t="shared" si="57"/>
        <v>-0.12895874875994165</v>
      </c>
      <c r="S77" s="1">
        <f t="shared" si="58"/>
        <v>-0.58117222575102889</v>
      </c>
      <c r="U77" s="6">
        <f t="shared" si="59"/>
        <v>27785.3</v>
      </c>
      <c r="V77" s="1">
        <f t="shared" si="60"/>
        <v>709472339</v>
      </c>
      <c r="W77" s="1">
        <f t="shared" si="61"/>
        <v>14.64013699968879</v>
      </c>
      <c r="Y77" s="1">
        <f t="shared" si="62"/>
        <v>-3.9697184921383112E-2</v>
      </c>
    </row>
    <row r="78" spans="1:28" x14ac:dyDescent="0.2">
      <c r="A78" s="11" t="s">
        <v>17</v>
      </c>
      <c r="B78" s="9">
        <v>0.02</v>
      </c>
      <c r="C78" s="2">
        <v>2</v>
      </c>
      <c r="E78" s="6">
        <v>1652.87</v>
      </c>
      <c r="F78" s="6">
        <v>1664.98</v>
      </c>
      <c r="G78" s="6">
        <v>2821612.06</v>
      </c>
      <c r="H78" s="6">
        <v>2957135.5</v>
      </c>
      <c r="J78" s="1">
        <f t="shared" si="50"/>
        <v>16528.699999999997</v>
      </c>
      <c r="K78" s="6">
        <f t="shared" si="51"/>
        <v>16649.8</v>
      </c>
      <c r="L78" s="1">
        <f t="shared" si="52"/>
        <v>282161206</v>
      </c>
      <c r="M78" s="1">
        <f t="shared" si="53"/>
        <v>295713550</v>
      </c>
      <c r="O78" s="1">
        <f t="shared" si="54"/>
        <v>0.95417070337155674</v>
      </c>
      <c r="P78" s="1">
        <f t="shared" si="55"/>
        <v>0.99272663935903116</v>
      </c>
      <c r="Q78" s="1">
        <f t="shared" si="56"/>
        <v>-4.6912689188955595E-2</v>
      </c>
      <c r="R78" s="1">
        <f t="shared" si="57"/>
        <v>-7.2999404901170333E-3</v>
      </c>
      <c r="S78" s="1">
        <f t="shared" si="58"/>
        <v>-3.961274869883856E-2</v>
      </c>
      <c r="U78" s="6">
        <f t="shared" si="59"/>
        <v>33178.5</v>
      </c>
      <c r="V78" s="1">
        <f t="shared" si="60"/>
        <v>577874756</v>
      </c>
      <c r="W78" s="1">
        <f t="shared" si="61"/>
        <v>14.088220564327154</v>
      </c>
      <c r="Y78" s="1">
        <f t="shared" si="62"/>
        <v>-2.8117638077829487E-3</v>
      </c>
    </row>
    <row r="79" spans="1:28" x14ac:dyDescent="0.2">
      <c r="A79" s="11" t="s">
        <v>17</v>
      </c>
      <c r="B79" s="9">
        <v>0.02</v>
      </c>
      <c r="C79" s="2">
        <v>3</v>
      </c>
      <c r="E79" s="1">
        <v>822.97</v>
      </c>
      <c r="F79" s="1">
        <v>976</v>
      </c>
      <c r="G79" s="6">
        <v>2609813.7200000002</v>
      </c>
      <c r="H79" s="6">
        <v>3280503.91</v>
      </c>
      <c r="J79" s="1">
        <f t="shared" si="50"/>
        <v>8229.7000000000007</v>
      </c>
      <c r="K79" s="6">
        <f t="shared" si="51"/>
        <v>9760</v>
      </c>
      <c r="L79" s="1">
        <f t="shared" si="52"/>
        <v>260981372.00000003</v>
      </c>
      <c r="M79" s="1">
        <f t="shared" si="53"/>
        <v>328050391</v>
      </c>
      <c r="O79" s="1">
        <f t="shared" si="54"/>
        <v>0.79555269300075315</v>
      </c>
      <c r="P79" s="1">
        <f t="shared" si="55"/>
        <v>0.84320696721311483</v>
      </c>
      <c r="Q79" s="1">
        <f t="shared" si="56"/>
        <v>-0.22871819455354944</v>
      </c>
      <c r="R79" s="1">
        <f t="shared" si="57"/>
        <v>-0.17054283840527332</v>
      </c>
      <c r="S79" s="1">
        <f t="shared" si="58"/>
        <v>-5.8175356148276125E-2</v>
      </c>
      <c r="U79" s="6">
        <f t="shared" si="59"/>
        <v>17989.7</v>
      </c>
      <c r="V79" s="1">
        <f t="shared" si="60"/>
        <v>589031763</v>
      </c>
      <c r="W79" s="1">
        <f t="shared" si="61"/>
        <v>14.998886683609882</v>
      </c>
      <c r="Y79" s="1">
        <f t="shared" si="62"/>
        <v>-3.8786449538183105E-3</v>
      </c>
      <c r="Z79" s="1">
        <f t="shared" ref="Z79" si="76">AVERAGE(Y77:Y79)</f>
        <v>-1.5462531227661456E-2</v>
      </c>
      <c r="AA79">
        <f t="shared" ref="AA79" si="77">Z79-Z$76</f>
        <v>9.6140472474473843E-3</v>
      </c>
      <c r="AB79" s="1">
        <f>_xlfn.STDEV.S(Y77:Y79)</f>
        <v>2.0994603796830841E-2</v>
      </c>
    </row>
    <row r="80" spans="1:28" x14ac:dyDescent="0.2">
      <c r="A80" s="11" t="s">
        <v>20</v>
      </c>
      <c r="B80" s="9">
        <v>0.02</v>
      </c>
      <c r="C80" s="2">
        <v>1</v>
      </c>
      <c r="E80" s="6">
        <v>1309.03</v>
      </c>
      <c r="F80" s="6">
        <v>1511.67</v>
      </c>
      <c r="G80" s="6">
        <v>2647479.4900000002</v>
      </c>
      <c r="H80" s="6">
        <v>5015667.4800000004</v>
      </c>
      <c r="J80" s="1">
        <f t="shared" si="50"/>
        <v>13090.3</v>
      </c>
      <c r="K80" s="6">
        <f t="shared" si="51"/>
        <v>15116.7</v>
      </c>
      <c r="L80" s="1">
        <f t="shared" si="52"/>
        <v>264747949.00000003</v>
      </c>
      <c r="M80" s="1">
        <f t="shared" si="53"/>
        <v>501566748.00000006</v>
      </c>
      <c r="O80" s="1">
        <f t="shared" si="54"/>
        <v>0.52784190749423443</v>
      </c>
      <c r="P80" s="1">
        <f t="shared" si="55"/>
        <v>0.86594957894249402</v>
      </c>
      <c r="Q80" s="1">
        <f t="shared" si="56"/>
        <v>-0.63895845773483828</v>
      </c>
      <c r="R80" s="1">
        <f t="shared" si="57"/>
        <v>-0.14392859504486796</v>
      </c>
      <c r="S80" s="1">
        <f t="shared" si="58"/>
        <v>-0.49502986268997029</v>
      </c>
      <c r="U80" s="6">
        <f t="shared" si="59"/>
        <v>28207</v>
      </c>
      <c r="V80" s="1">
        <f t="shared" si="60"/>
        <v>766314697.00000012</v>
      </c>
      <c r="W80" s="1">
        <f t="shared" si="61"/>
        <v>14.729596120708806</v>
      </c>
      <c r="Y80" s="1">
        <f t="shared" si="62"/>
        <v>-3.3607836809183937E-2</v>
      </c>
    </row>
    <row r="81" spans="1:28" x14ac:dyDescent="0.2">
      <c r="A81" s="11" t="s">
        <v>20</v>
      </c>
      <c r="B81" s="9">
        <v>0.02</v>
      </c>
      <c r="C81" s="2">
        <v>2</v>
      </c>
      <c r="E81" s="6">
        <v>1497.27</v>
      </c>
      <c r="F81" s="6">
        <v>1638.21</v>
      </c>
      <c r="G81" s="6">
        <v>2912185.3</v>
      </c>
      <c r="H81" s="6">
        <v>4779101.5599999996</v>
      </c>
      <c r="J81" s="1">
        <f t="shared" si="50"/>
        <v>14972.7</v>
      </c>
      <c r="K81" s="6">
        <f t="shared" si="51"/>
        <v>16382.1</v>
      </c>
      <c r="L81" s="1">
        <f t="shared" si="52"/>
        <v>291218530</v>
      </c>
      <c r="M81" s="1">
        <f t="shared" si="53"/>
        <v>477910155.99999994</v>
      </c>
      <c r="O81" s="1">
        <f t="shared" si="54"/>
        <v>0.60935832047896477</v>
      </c>
      <c r="P81" s="1">
        <f t="shared" si="55"/>
        <v>0.91396707381837494</v>
      </c>
      <c r="Q81" s="1">
        <f t="shared" si="56"/>
        <v>-0.49534880912633122</v>
      </c>
      <c r="R81" s="1">
        <f t="shared" si="57"/>
        <v>-8.9960732445612979E-2</v>
      </c>
      <c r="S81" s="1">
        <f t="shared" si="58"/>
        <v>-0.40538807668071825</v>
      </c>
      <c r="U81" s="6">
        <f t="shared" si="59"/>
        <v>31354.800000000003</v>
      </c>
      <c r="V81" s="1">
        <f t="shared" si="60"/>
        <v>769128686</v>
      </c>
      <c r="W81" s="1">
        <f t="shared" si="61"/>
        <v>14.582251063790489</v>
      </c>
      <c r="Y81" s="1">
        <f t="shared" si="62"/>
        <v>-2.780010266640837E-2</v>
      </c>
    </row>
    <row r="82" spans="1:28" x14ac:dyDescent="0.2">
      <c r="A82" s="11" t="s">
        <v>20</v>
      </c>
      <c r="B82" s="9">
        <v>0.02</v>
      </c>
      <c r="C82" s="2">
        <v>3</v>
      </c>
      <c r="E82" s="1">
        <v>916.69</v>
      </c>
      <c r="F82" s="1">
        <v>944.48</v>
      </c>
      <c r="G82" s="6">
        <v>2263384.52</v>
      </c>
      <c r="H82" s="6">
        <v>4732000</v>
      </c>
      <c r="J82" s="1">
        <f t="shared" si="50"/>
        <v>9166.9000000000015</v>
      </c>
      <c r="K82" s="6">
        <f t="shared" si="51"/>
        <v>9444.7999999999993</v>
      </c>
      <c r="L82" s="1">
        <f t="shared" si="52"/>
        <v>226338452</v>
      </c>
      <c r="M82" s="1">
        <f t="shared" si="53"/>
        <v>473200000</v>
      </c>
      <c r="O82" s="1">
        <f t="shared" si="54"/>
        <v>0.47831456466610311</v>
      </c>
      <c r="P82" s="1">
        <f t="shared" si="55"/>
        <v>0.97057640182957838</v>
      </c>
      <c r="Q82" s="1">
        <f t="shared" si="56"/>
        <v>-0.73748667785818145</v>
      </c>
      <c r="R82" s="1">
        <f t="shared" si="57"/>
        <v>-2.986515527837864E-2</v>
      </c>
      <c r="S82" s="1">
        <f t="shared" si="58"/>
        <v>-0.70762152257980282</v>
      </c>
      <c r="U82" s="6">
        <f t="shared" si="59"/>
        <v>18611.7</v>
      </c>
      <c r="V82" s="1">
        <f t="shared" si="60"/>
        <v>699538452</v>
      </c>
      <c r="W82" s="1">
        <f t="shared" si="61"/>
        <v>15.197905902958215</v>
      </c>
      <c r="Y82" s="1">
        <f t="shared" si="62"/>
        <v>-4.6560462151701239E-2</v>
      </c>
      <c r="Z82" s="1">
        <f t="shared" ref="Z82" si="78">AVERAGE(Y80:Y82)</f>
        <v>-3.5989467209097847E-2</v>
      </c>
      <c r="AA82">
        <f t="shared" ref="AA82" si="79">Z82-Z$76</f>
        <v>-1.0912888733989008E-2</v>
      </c>
      <c r="AB82" s="1">
        <f>_xlfn.STDEV.S(Y80:Y82)</f>
        <v>9.6042643927424405E-3</v>
      </c>
    </row>
    <row r="83" spans="1:28" x14ac:dyDescent="0.2">
      <c r="A83" s="11" t="s">
        <v>18</v>
      </c>
      <c r="B83" s="9">
        <v>0.02</v>
      </c>
      <c r="C83" s="2">
        <v>1</v>
      </c>
      <c r="E83" s="6">
        <v>1318.21</v>
      </c>
      <c r="F83" s="6">
        <v>1489.88</v>
      </c>
      <c r="G83" s="6">
        <v>2425551.0299999998</v>
      </c>
      <c r="H83" s="6">
        <v>4410449.71</v>
      </c>
      <c r="J83" s="1">
        <f t="shared" si="50"/>
        <v>13182.1</v>
      </c>
      <c r="K83" s="6">
        <f t="shared" si="51"/>
        <v>14898.800000000001</v>
      </c>
      <c r="L83" s="1">
        <f t="shared" si="52"/>
        <v>242555102.99999997</v>
      </c>
      <c r="M83" s="1">
        <f t="shared" si="53"/>
        <v>441044971</v>
      </c>
      <c r="O83" s="1">
        <f t="shared" si="54"/>
        <v>0.54995548968633401</v>
      </c>
      <c r="P83" s="1">
        <f t="shared" si="55"/>
        <v>0.88477595511047868</v>
      </c>
      <c r="Q83" s="1">
        <f t="shared" si="56"/>
        <v>-0.59791793187348408</v>
      </c>
      <c r="R83" s="1">
        <f t="shared" si="57"/>
        <v>-0.12242082409137602</v>
      </c>
      <c r="S83" s="1">
        <f t="shared" si="58"/>
        <v>-0.47549710778210807</v>
      </c>
      <c r="U83" s="6">
        <f t="shared" si="59"/>
        <v>28080.9</v>
      </c>
      <c r="V83" s="1">
        <f t="shared" si="60"/>
        <v>683600074</v>
      </c>
      <c r="W83" s="1">
        <f t="shared" si="61"/>
        <v>14.571275757608735</v>
      </c>
      <c r="Y83" s="1">
        <f t="shared" si="62"/>
        <v>-3.2632496679902312E-2</v>
      </c>
    </row>
    <row r="84" spans="1:28" x14ac:dyDescent="0.2">
      <c r="A84" s="11" t="s">
        <v>18</v>
      </c>
      <c r="B84" s="9">
        <v>0.02</v>
      </c>
      <c r="C84" s="2">
        <v>2</v>
      </c>
      <c r="E84" s="6">
        <v>1658.92</v>
      </c>
      <c r="F84" s="6">
        <v>1566.33</v>
      </c>
      <c r="G84" s="6">
        <v>2921523.19</v>
      </c>
      <c r="H84" s="6">
        <v>4593708.5</v>
      </c>
      <c r="J84" s="1">
        <f t="shared" si="50"/>
        <v>16589.2</v>
      </c>
      <c r="K84" s="6">
        <f t="shared" si="51"/>
        <v>15663.3</v>
      </c>
      <c r="L84" s="1">
        <f t="shared" si="52"/>
        <v>292152319</v>
      </c>
      <c r="M84" s="1">
        <f t="shared" si="53"/>
        <v>459370850</v>
      </c>
      <c r="O84" s="1">
        <f t="shared" si="54"/>
        <v>0.63598358276325107</v>
      </c>
      <c r="P84" s="1">
        <f t="shared" si="55"/>
        <v>1.0591127029425473</v>
      </c>
      <c r="Q84" s="1">
        <f t="shared" si="56"/>
        <v>-0.45258252924051151</v>
      </c>
      <c r="R84" s="1">
        <f t="shared" si="57"/>
        <v>5.7431484887284258E-2</v>
      </c>
      <c r="S84" s="1">
        <f t="shared" si="58"/>
        <v>-0.51001401412779579</v>
      </c>
      <c r="U84" s="6">
        <f t="shared" si="59"/>
        <v>32252.5</v>
      </c>
      <c r="V84" s="1">
        <f t="shared" si="60"/>
        <v>751523169</v>
      </c>
      <c r="W84" s="1">
        <f t="shared" si="61"/>
        <v>14.508118968756872</v>
      </c>
      <c r="Y84" s="1">
        <f t="shared" si="62"/>
        <v>-3.5153696714653862E-2</v>
      </c>
    </row>
    <row r="85" spans="1:28" x14ac:dyDescent="0.2">
      <c r="A85" s="11" t="s">
        <v>18</v>
      </c>
      <c r="B85" s="9">
        <v>0.02</v>
      </c>
      <c r="C85" s="2">
        <v>3</v>
      </c>
      <c r="E85" s="1">
        <v>944.09</v>
      </c>
      <c r="F85" s="1">
        <v>904.65</v>
      </c>
      <c r="G85" s="6">
        <v>2564324.9500000002</v>
      </c>
      <c r="H85" s="6">
        <v>4021682.62</v>
      </c>
      <c r="J85" s="1">
        <f t="shared" si="50"/>
        <v>9440.9</v>
      </c>
      <c r="K85" s="6">
        <f t="shared" si="51"/>
        <v>9046.5</v>
      </c>
      <c r="L85" s="1">
        <f t="shared" si="52"/>
        <v>256432495.00000003</v>
      </c>
      <c r="M85" s="1">
        <f t="shared" si="53"/>
        <v>402168262</v>
      </c>
      <c r="O85" s="1">
        <f t="shared" si="54"/>
        <v>0.63762489293598212</v>
      </c>
      <c r="P85" s="1">
        <f t="shared" si="55"/>
        <v>1.0435969712043331</v>
      </c>
      <c r="Q85" s="1">
        <f t="shared" si="56"/>
        <v>-0.45000511064969434</v>
      </c>
      <c r="R85" s="1">
        <f t="shared" si="57"/>
        <v>4.2673372018974039E-2</v>
      </c>
      <c r="S85" s="1">
        <f t="shared" si="58"/>
        <v>-0.49267848266866837</v>
      </c>
      <c r="U85" s="6">
        <f t="shared" si="59"/>
        <v>18487.400000000001</v>
      </c>
      <c r="V85" s="1">
        <f t="shared" si="60"/>
        <v>658600757</v>
      </c>
      <c r="W85" s="1">
        <f t="shared" si="61"/>
        <v>15.120574206047793</v>
      </c>
      <c r="Y85" s="1">
        <f t="shared" si="62"/>
        <v>-3.2583318328718705E-2</v>
      </c>
      <c r="Z85" s="1">
        <f t="shared" ref="Z85" si="80">AVERAGE(Y83:Y85)</f>
        <v>-3.3456503907758291E-2</v>
      </c>
      <c r="AA85">
        <f t="shared" ref="AA85" si="81">Z85-Z$76</f>
        <v>-8.3799254326494509E-3</v>
      </c>
      <c r="AB85" s="1">
        <f>_xlfn.STDEV.S(Y83:Y85)</f>
        <v>1.4700177534267501E-3</v>
      </c>
    </row>
    <row r="86" spans="1:28" x14ac:dyDescent="0.2">
      <c r="A86" s="11" t="s">
        <v>19</v>
      </c>
      <c r="B86" s="9">
        <v>0.02</v>
      </c>
      <c r="C86" s="2">
        <v>1</v>
      </c>
      <c r="E86" s="6">
        <v>1387.34</v>
      </c>
      <c r="F86" s="6">
        <v>1410.93</v>
      </c>
      <c r="G86" s="6">
        <v>2660897.2200000002</v>
      </c>
      <c r="H86" s="6">
        <v>6153816.4100000001</v>
      </c>
      <c r="J86" s="1">
        <f t="shared" ref="J86:J114" si="82">E86*10</f>
        <v>13873.4</v>
      </c>
      <c r="K86" s="6">
        <f t="shared" ref="K86:K114" si="83">F86*10</f>
        <v>14109.300000000001</v>
      </c>
      <c r="L86" s="1">
        <f t="shared" ref="L86:L114" si="84">G86*100</f>
        <v>266089722.00000003</v>
      </c>
      <c r="M86" s="1">
        <f t="shared" ref="M86:M114" si="85">H86*100</f>
        <v>615381641</v>
      </c>
      <c r="O86" s="1">
        <f t="shared" si="54"/>
        <v>0.43239788819114289</v>
      </c>
      <c r="P86" s="1">
        <f t="shared" si="55"/>
        <v>0.9832805312807863</v>
      </c>
      <c r="Q86" s="1">
        <f t="shared" si="56"/>
        <v>-0.83840907715328661</v>
      </c>
      <c r="R86" s="1">
        <f t="shared" si="57"/>
        <v>-1.6860816760707095E-2</v>
      </c>
      <c r="S86" s="1">
        <f t="shared" si="58"/>
        <v>-0.82154826039257955</v>
      </c>
      <c r="U86" s="6">
        <f t="shared" si="59"/>
        <v>27982.7</v>
      </c>
      <c r="V86" s="1">
        <f t="shared" si="60"/>
        <v>881471363</v>
      </c>
      <c r="W86" s="1">
        <f t="shared" si="61"/>
        <v>14.943090907727033</v>
      </c>
      <c r="Y86" s="1">
        <f t="shared" si="62"/>
        <v>-5.4978469010568562E-2</v>
      </c>
    </row>
    <row r="87" spans="1:28" x14ac:dyDescent="0.2">
      <c r="A87" s="11" t="s">
        <v>19</v>
      </c>
      <c r="B87" s="9">
        <v>0.02</v>
      </c>
      <c r="C87" s="2">
        <v>2</v>
      </c>
      <c r="E87" s="6">
        <v>1477.8</v>
      </c>
      <c r="F87" s="6">
        <v>1552.18</v>
      </c>
      <c r="G87" s="6">
        <v>2096047.12</v>
      </c>
      <c r="H87" s="6">
        <v>5407056.6399999997</v>
      </c>
      <c r="J87" s="1">
        <f t="shared" si="82"/>
        <v>14778</v>
      </c>
      <c r="K87" s="6">
        <f t="shared" si="83"/>
        <v>15521.800000000001</v>
      </c>
      <c r="L87" s="1">
        <f t="shared" si="84"/>
        <v>209604712</v>
      </c>
      <c r="M87" s="1">
        <f t="shared" si="85"/>
        <v>540705664</v>
      </c>
      <c r="O87" s="1">
        <f t="shared" si="54"/>
        <v>0.38765029840708309</v>
      </c>
      <c r="P87" s="1">
        <f t="shared" si="55"/>
        <v>0.95208029996521015</v>
      </c>
      <c r="Q87" s="1">
        <f t="shared" si="56"/>
        <v>-0.94765163853265144</v>
      </c>
      <c r="R87" s="1">
        <f t="shared" si="57"/>
        <v>-4.9105899044971715E-2</v>
      </c>
      <c r="S87" s="1">
        <f t="shared" si="58"/>
        <v>-0.89854573948767968</v>
      </c>
      <c r="U87" s="6">
        <f t="shared" si="59"/>
        <v>30299.800000000003</v>
      </c>
      <c r="V87" s="1">
        <f t="shared" si="60"/>
        <v>750310376</v>
      </c>
      <c r="W87" s="1">
        <f t="shared" si="61"/>
        <v>14.595891617948785</v>
      </c>
      <c r="Y87" s="1">
        <f t="shared" si="62"/>
        <v>-6.1561551908396239E-2</v>
      </c>
    </row>
    <row r="88" spans="1:28" x14ac:dyDescent="0.2">
      <c r="A88" s="11" t="s">
        <v>19</v>
      </c>
      <c r="B88" s="9">
        <v>0.02</v>
      </c>
      <c r="C88" s="2">
        <v>3</v>
      </c>
      <c r="E88" s="1">
        <v>932.02</v>
      </c>
      <c r="F88" s="1">
        <v>949.71</v>
      </c>
      <c r="G88" s="6">
        <v>2145156.7400000002</v>
      </c>
      <c r="H88" s="6">
        <v>4253399.9000000004</v>
      </c>
      <c r="J88" s="1">
        <f t="shared" si="82"/>
        <v>9320.2000000000007</v>
      </c>
      <c r="K88" s="6">
        <f t="shared" si="83"/>
        <v>9497.1</v>
      </c>
      <c r="L88" s="1">
        <f t="shared" si="84"/>
        <v>214515674.00000003</v>
      </c>
      <c r="M88" s="1">
        <f t="shared" si="85"/>
        <v>425339990.00000006</v>
      </c>
      <c r="O88" s="1">
        <f t="shared" si="54"/>
        <v>0.50433930277752625</v>
      </c>
      <c r="P88" s="1">
        <f t="shared" si="55"/>
        <v>0.98137326131134772</v>
      </c>
      <c r="Q88" s="1">
        <f t="shared" si="56"/>
        <v>-0.68450601762488139</v>
      </c>
      <c r="R88" s="1">
        <f t="shared" si="57"/>
        <v>-1.8802401151596669E-2</v>
      </c>
      <c r="S88" s="1">
        <f t="shared" si="58"/>
        <v>-0.66570361647328469</v>
      </c>
      <c r="U88" s="6">
        <f t="shared" si="59"/>
        <v>18817.300000000003</v>
      </c>
      <c r="V88" s="1">
        <f t="shared" si="60"/>
        <v>639855664.00000012</v>
      </c>
      <c r="W88" s="1">
        <f t="shared" si="61"/>
        <v>15.053399246328219</v>
      </c>
      <c r="Y88" s="1">
        <f t="shared" si="62"/>
        <v>-4.4222810116171012E-2</v>
      </c>
      <c r="Z88" s="1">
        <f t="shared" ref="Z88" si="86">AVERAGE(Y86:Y88)</f>
        <v>-5.3587610345045271E-2</v>
      </c>
      <c r="AA88">
        <f t="shared" ref="AA88" si="87">Z88-Z$76</f>
        <v>-2.8511031869936431E-2</v>
      </c>
      <c r="AB88" s="1">
        <f>_xlfn.STDEV.S(Y86:Y88)</f>
        <v>8.7526486051344235E-3</v>
      </c>
    </row>
    <row r="89" spans="1:28" x14ac:dyDescent="0.2">
      <c r="A89" s="11" t="s">
        <v>21</v>
      </c>
      <c r="B89" s="9">
        <v>0.02</v>
      </c>
      <c r="C89" s="2">
        <v>1</v>
      </c>
      <c r="E89" s="6">
        <v>1392.33</v>
      </c>
      <c r="F89" s="6">
        <v>1107.3499999999999</v>
      </c>
      <c r="G89" s="6">
        <v>2020967.77</v>
      </c>
      <c r="H89" s="6">
        <v>7326612.79</v>
      </c>
      <c r="J89" s="1">
        <f t="shared" si="82"/>
        <v>13923.3</v>
      </c>
      <c r="K89" s="6">
        <f t="shared" si="83"/>
        <v>11073.5</v>
      </c>
      <c r="L89" s="1">
        <f t="shared" si="84"/>
        <v>202096777</v>
      </c>
      <c r="M89" s="1">
        <f t="shared" si="85"/>
        <v>732661279</v>
      </c>
      <c r="O89" s="1">
        <f t="shared" si="54"/>
        <v>0.27583930363542525</v>
      </c>
      <c r="P89" s="1">
        <f t="shared" si="55"/>
        <v>1.257353140380187</v>
      </c>
      <c r="Q89" s="1">
        <f t="shared" si="56"/>
        <v>-1.2879368160335407</v>
      </c>
      <c r="R89" s="1">
        <f t="shared" si="57"/>
        <v>0.22900882919762119</v>
      </c>
      <c r="S89" s="1">
        <f t="shared" si="58"/>
        <v>-1.5169456452311618</v>
      </c>
      <c r="U89" s="6">
        <f t="shared" si="59"/>
        <v>24996.799999999999</v>
      </c>
      <c r="V89" s="1">
        <f t="shared" si="60"/>
        <v>934758056</v>
      </c>
      <c r="W89" s="1">
        <f t="shared" si="61"/>
        <v>15.19056196112345</v>
      </c>
      <c r="Y89" s="1">
        <f t="shared" si="62"/>
        <v>-9.9861061698271289E-2</v>
      </c>
    </row>
    <row r="90" spans="1:28" x14ac:dyDescent="0.2">
      <c r="A90" s="11" t="s">
        <v>21</v>
      </c>
      <c r="B90" s="9">
        <v>0.02</v>
      </c>
      <c r="C90" s="2">
        <v>2</v>
      </c>
      <c r="E90" s="6">
        <v>1588.12</v>
      </c>
      <c r="F90" s="6">
        <v>1624.97</v>
      </c>
      <c r="G90" s="6">
        <v>2443369.14</v>
      </c>
      <c r="H90" s="6">
        <v>5743727.54</v>
      </c>
      <c r="J90" s="1">
        <f t="shared" si="82"/>
        <v>15881.199999999999</v>
      </c>
      <c r="K90" s="6">
        <f t="shared" si="83"/>
        <v>16249.7</v>
      </c>
      <c r="L90" s="1">
        <f t="shared" si="84"/>
        <v>244336914</v>
      </c>
      <c r="M90" s="1">
        <f t="shared" si="85"/>
        <v>574372754</v>
      </c>
      <c r="O90" s="1">
        <f t="shared" si="54"/>
        <v>0.42539781404742605</v>
      </c>
      <c r="P90" s="1">
        <f t="shared" si="55"/>
        <v>0.97732265826446019</v>
      </c>
      <c r="Q90" s="1">
        <f t="shared" si="56"/>
        <v>-0.85473051481071183</v>
      </c>
      <c r="R90" s="1">
        <f t="shared" si="57"/>
        <v>-2.293842735227242E-2</v>
      </c>
      <c r="S90" s="1">
        <f t="shared" si="58"/>
        <v>-0.83179208745843936</v>
      </c>
      <c r="U90" s="6">
        <f t="shared" si="59"/>
        <v>32130.9</v>
      </c>
      <c r="V90" s="1">
        <f t="shared" si="60"/>
        <v>818709668</v>
      </c>
      <c r="W90" s="1">
        <f t="shared" si="61"/>
        <v>14.637102919648795</v>
      </c>
      <c r="Y90" s="1">
        <f t="shared" si="62"/>
        <v>-5.6827644925680244E-2</v>
      </c>
    </row>
    <row r="91" spans="1:28" x14ac:dyDescent="0.2">
      <c r="A91" s="11" t="s">
        <v>21</v>
      </c>
      <c r="B91" s="9">
        <v>0.02</v>
      </c>
      <c r="C91" s="2">
        <v>3</v>
      </c>
      <c r="E91" s="1">
        <v>853.22</v>
      </c>
      <c r="F91" s="1">
        <v>916.91</v>
      </c>
      <c r="G91" s="6">
        <v>2514157.23</v>
      </c>
      <c r="H91" s="6">
        <v>5395372.5599999996</v>
      </c>
      <c r="J91" s="1">
        <f t="shared" si="82"/>
        <v>8532.2000000000007</v>
      </c>
      <c r="K91" s="6">
        <f t="shared" si="83"/>
        <v>9169.1</v>
      </c>
      <c r="L91" s="1">
        <f t="shared" si="84"/>
        <v>251415723</v>
      </c>
      <c r="M91" s="1">
        <f t="shared" si="85"/>
        <v>539537256</v>
      </c>
      <c r="O91" s="1">
        <f t="shared" si="54"/>
        <v>0.46598398943556923</v>
      </c>
      <c r="P91" s="1">
        <f t="shared" si="55"/>
        <v>0.93053843888713184</v>
      </c>
      <c r="Q91" s="1">
        <f t="shared" si="56"/>
        <v>-0.76360400288112218</v>
      </c>
      <c r="R91" s="1">
        <f t="shared" si="57"/>
        <v>-7.199189382600045E-2</v>
      </c>
      <c r="S91" s="1">
        <f t="shared" si="58"/>
        <v>-0.69161210905512172</v>
      </c>
      <c r="U91" s="6">
        <f t="shared" si="59"/>
        <v>17701.300000000003</v>
      </c>
      <c r="V91" s="1">
        <f t="shared" si="60"/>
        <v>790952979</v>
      </c>
      <c r="W91" s="1">
        <f t="shared" si="61"/>
        <v>15.447448993612584</v>
      </c>
      <c r="Y91" s="1">
        <f t="shared" si="62"/>
        <v>-4.4771930261177664E-2</v>
      </c>
      <c r="Z91" s="1">
        <f t="shared" ref="Z91" si="88">AVERAGE(Y89:Y91)</f>
        <v>-6.7153545628376402E-2</v>
      </c>
      <c r="AA91">
        <f t="shared" ref="AA91" si="89">Z91-Z$76</f>
        <v>-4.2076967153267558E-2</v>
      </c>
      <c r="AB91" s="1">
        <f>_xlfn.STDEV.S(Y89:Y91)</f>
        <v>2.895982164335268E-2</v>
      </c>
    </row>
    <row r="92" spans="1:28" x14ac:dyDescent="0.2">
      <c r="A92" s="11" t="s">
        <v>22</v>
      </c>
      <c r="B92" s="9">
        <v>0.02</v>
      </c>
      <c r="C92" s="2">
        <v>1</v>
      </c>
      <c r="E92" s="6">
        <v>1278.97</v>
      </c>
      <c r="F92" s="6">
        <v>1399.54</v>
      </c>
      <c r="G92" s="6">
        <v>2485814.4500000002</v>
      </c>
      <c r="H92" s="6">
        <v>5444833.5</v>
      </c>
      <c r="J92" s="1">
        <f t="shared" si="82"/>
        <v>12789.7</v>
      </c>
      <c r="K92" s="6">
        <f t="shared" si="83"/>
        <v>13995.4</v>
      </c>
      <c r="L92" s="1">
        <f t="shared" si="84"/>
        <v>248581445.00000003</v>
      </c>
      <c r="M92" s="1">
        <f t="shared" si="85"/>
        <v>544483350</v>
      </c>
      <c r="O92" s="1">
        <f t="shared" si="54"/>
        <v>0.45654553991412233</v>
      </c>
      <c r="P92" s="1">
        <f t="shared" si="55"/>
        <v>0.9138502650871001</v>
      </c>
      <c r="Q92" s="1">
        <f t="shared" si="56"/>
        <v>-0.78406682507467418</v>
      </c>
      <c r="R92" s="1">
        <f t="shared" si="57"/>
        <v>-9.0088544704472293E-2</v>
      </c>
      <c r="S92" s="1">
        <f t="shared" si="58"/>
        <v>-0.69397828037020193</v>
      </c>
      <c r="U92" s="6">
        <f t="shared" si="59"/>
        <v>26785.1</v>
      </c>
      <c r="V92" s="1">
        <f t="shared" si="60"/>
        <v>793064795</v>
      </c>
      <c r="W92" s="1">
        <f t="shared" si="61"/>
        <v>14.853720439148333</v>
      </c>
      <c r="Y92" s="1">
        <f t="shared" si="62"/>
        <v>-4.6720838944912343E-2</v>
      </c>
    </row>
    <row r="93" spans="1:28" x14ac:dyDescent="0.2">
      <c r="A93" s="11" t="s">
        <v>22</v>
      </c>
      <c r="B93" s="9">
        <v>0.02</v>
      </c>
      <c r="C93" s="2">
        <v>2</v>
      </c>
      <c r="E93" s="6">
        <v>1499.81</v>
      </c>
      <c r="F93" s="6">
        <v>1496.76</v>
      </c>
      <c r="G93" s="6">
        <v>3141155.76</v>
      </c>
      <c r="H93" s="6">
        <v>4817513.18</v>
      </c>
      <c r="J93" s="1">
        <f t="shared" si="82"/>
        <v>14998.099999999999</v>
      </c>
      <c r="K93" s="6">
        <f t="shared" si="83"/>
        <v>14967.6</v>
      </c>
      <c r="L93" s="1">
        <f t="shared" si="84"/>
        <v>314115576</v>
      </c>
      <c r="M93" s="1">
        <f t="shared" si="85"/>
        <v>481751318</v>
      </c>
      <c r="O93" s="1">
        <f t="shared" si="54"/>
        <v>0.65202847249916607</v>
      </c>
      <c r="P93" s="1">
        <f t="shared" si="55"/>
        <v>1.0020377348405889</v>
      </c>
      <c r="Q93" s="1">
        <f t="shared" si="56"/>
        <v>-0.42766704853171938</v>
      </c>
      <c r="R93" s="1">
        <f t="shared" si="57"/>
        <v>2.0356614751168753E-3</v>
      </c>
      <c r="S93" s="1">
        <f t="shared" si="58"/>
        <v>-0.42970271000683624</v>
      </c>
      <c r="U93" s="6">
        <f t="shared" si="59"/>
        <v>29965.699999999997</v>
      </c>
      <c r="V93" s="1">
        <f t="shared" si="60"/>
        <v>795866894</v>
      </c>
      <c r="W93" s="1">
        <f t="shared" si="61"/>
        <v>14.696927468992728</v>
      </c>
      <c r="Y93" s="1">
        <f t="shared" si="62"/>
        <v>-2.9237587986564818E-2</v>
      </c>
    </row>
    <row r="94" spans="1:28" x14ac:dyDescent="0.2">
      <c r="A94" s="11" t="s">
        <v>22</v>
      </c>
      <c r="B94" s="9">
        <v>0.02</v>
      </c>
      <c r="C94" s="2">
        <v>3</v>
      </c>
      <c r="E94" s="1">
        <v>855.77</v>
      </c>
      <c r="F94" s="1">
        <v>917.76</v>
      </c>
      <c r="G94" s="6">
        <v>2348983.89</v>
      </c>
      <c r="H94" s="6">
        <v>5684652.8300000001</v>
      </c>
      <c r="J94" s="1">
        <f t="shared" si="82"/>
        <v>8557.7000000000007</v>
      </c>
      <c r="K94" s="6">
        <f t="shared" si="83"/>
        <v>9177.6</v>
      </c>
      <c r="L94" s="1">
        <f t="shared" si="84"/>
        <v>234898389</v>
      </c>
      <c r="M94" s="1">
        <f t="shared" si="85"/>
        <v>568465283</v>
      </c>
      <c r="O94" s="1">
        <f t="shared" si="54"/>
        <v>0.41321501246365472</v>
      </c>
      <c r="P94" s="1">
        <f t="shared" si="55"/>
        <v>0.9324551080892608</v>
      </c>
      <c r="Q94" s="1">
        <f t="shared" si="56"/>
        <v>-0.88378721020000439</v>
      </c>
      <c r="R94" s="1">
        <f t="shared" si="57"/>
        <v>-6.9934270082241443E-2</v>
      </c>
      <c r="S94" s="1">
        <f t="shared" si="58"/>
        <v>-0.81385294011776299</v>
      </c>
      <c r="U94" s="6">
        <f t="shared" si="59"/>
        <v>17735.300000000003</v>
      </c>
      <c r="V94" s="1">
        <f t="shared" si="60"/>
        <v>803363672</v>
      </c>
      <c r="W94" s="1">
        <f t="shared" si="61"/>
        <v>15.467141869658956</v>
      </c>
      <c r="Y94" s="1">
        <f t="shared" si="62"/>
        <v>-5.2618185504217409E-2</v>
      </c>
      <c r="Z94" s="1">
        <f t="shared" ref="Z94" si="90">AVERAGE(Y92:Y94)</f>
        <v>-4.2858870811898188E-2</v>
      </c>
      <c r="AA94">
        <f t="shared" ref="AA94" si="91">Z94-Z$76</f>
        <v>-1.7782292336789348E-2</v>
      </c>
      <c r="AB94" s="1">
        <f>_xlfn.STDEV.S(Y92:Y94)</f>
        <v>1.2159324959302964E-2</v>
      </c>
    </row>
    <row r="95" spans="1:28" x14ac:dyDescent="0.2">
      <c r="A95" s="11" t="s">
        <v>23</v>
      </c>
      <c r="B95" s="9">
        <v>0.02</v>
      </c>
      <c r="C95" s="2">
        <v>1</v>
      </c>
      <c r="E95" s="6">
        <v>1446.04</v>
      </c>
      <c r="F95" s="6">
        <v>1671.97</v>
      </c>
      <c r="G95" s="6">
        <v>2506562.7400000002</v>
      </c>
      <c r="H95" s="6">
        <v>6769073.2400000002</v>
      </c>
      <c r="J95" s="1">
        <f t="shared" si="82"/>
        <v>14460.4</v>
      </c>
      <c r="K95" s="6">
        <f t="shared" si="83"/>
        <v>16719.7</v>
      </c>
      <c r="L95" s="1">
        <f t="shared" si="84"/>
        <v>250656274.00000003</v>
      </c>
      <c r="M95" s="1">
        <f t="shared" si="85"/>
        <v>676907324</v>
      </c>
      <c r="O95" s="1">
        <f t="shared" si="54"/>
        <v>0.37029629479972953</v>
      </c>
      <c r="P95" s="1">
        <f t="shared" si="55"/>
        <v>0.86487197736801491</v>
      </c>
      <c r="Q95" s="1">
        <f t="shared" si="56"/>
        <v>-0.99345179705448905</v>
      </c>
      <c r="R95" s="1">
        <f t="shared" si="57"/>
        <v>-0.14517378604654618</v>
      </c>
      <c r="S95" s="1">
        <f t="shared" si="58"/>
        <v>-0.84827801100794287</v>
      </c>
      <c r="U95" s="6">
        <f t="shared" si="59"/>
        <v>31180.1</v>
      </c>
      <c r="V95" s="1">
        <f t="shared" si="60"/>
        <v>927563598</v>
      </c>
      <c r="W95" s="1">
        <f t="shared" si="61"/>
        <v>14.860533027423605</v>
      </c>
      <c r="Y95" s="1">
        <f t="shared" si="62"/>
        <v>-5.7082609987308797E-2</v>
      </c>
    </row>
    <row r="96" spans="1:28" x14ac:dyDescent="0.2">
      <c r="A96" s="11" t="s">
        <v>23</v>
      </c>
      <c r="B96" s="9">
        <v>0.02</v>
      </c>
      <c r="C96" s="2">
        <v>2</v>
      </c>
      <c r="E96" s="6">
        <v>1497.09</v>
      </c>
      <c r="F96" s="6">
        <v>1551.3</v>
      </c>
      <c r="G96" s="6">
        <v>2500635.7400000002</v>
      </c>
      <c r="H96" s="6">
        <v>4791481.45</v>
      </c>
      <c r="J96" s="1">
        <f t="shared" si="82"/>
        <v>14970.9</v>
      </c>
      <c r="K96" s="6">
        <f t="shared" si="83"/>
        <v>15513</v>
      </c>
      <c r="L96" s="1">
        <f t="shared" si="84"/>
        <v>250063574.00000003</v>
      </c>
      <c r="M96" s="1">
        <f t="shared" si="85"/>
        <v>479148145</v>
      </c>
      <c r="O96" s="1">
        <f t="shared" si="54"/>
        <v>0.52189197977590007</v>
      </c>
      <c r="P96" s="1">
        <f t="shared" si="55"/>
        <v>0.96505511506478436</v>
      </c>
      <c r="Q96" s="1">
        <f t="shared" si="56"/>
        <v>-0.65029464780877144</v>
      </c>
      <c r="R96" s="1">
        <f t="shared" si="57"/>
        <v>-3.5570065217325406E-2</v>
      </c>
      <c r="S96" s="1">
        <f t="shared" si="58"/>
        <v>-0.61472458259144602</v>
      </c>
      <c r="U96" s="6">
        <f t="shared" si="59"/>
        <v>30483.9</v>
      </c>
      <c r="V96" s="1">
        <f t="shared" si="60"/>
        <v>729211719</v>
      </c>
      <c r="W96" s="1">
        <f t="shared" si="61"/>
        <v>14.546002638516397</v>
      </c>
      <c r="Y96" s="1">
        <f t="shared" si="62"/>
        <v>-4.2260722610053383E-2</v>
      </c>
    </row>
    <row r="97" spans="1:28" x14ac:dyDescent="0.2">
      <c r="A97" s="11" t="s">
        <v>23</v>
      </c>
      <c r="B97" s="9">
        <v>0.02</v>
      </c>
      <c r="C97" s="2">
        <v>3</v>
      </c>
      <c r="E97" s="1">
        <v>852.24</v>
      </c>
      <c r="F97" s="1">
        <v>978.58</v>
      </c>
      <c r="G97" s="6">
        <v>2134672.61</v>
      </c>
      <c r="H97" s="6">
        <v>6392857.4199999999</v>
      </c>
      <c r="J97" s="1">
        <f t="shared" si="82"/>
        <v>8522.4</v>
      </c>
      <c r="K97" s="6">
        <f t="shared" si="83"/>
        <v>9785.8000000000011</v>
      </c>
      <c r="L97" s="1">
        <f t="shared" si="84"/>
        <v>213467261</v>
      </c>
      <c r="M97" s="1">
        <f t="shared" si="85"/>
        <v>639285742</v>
      </c>
      <c r="O97" s="1">
        <f t="shared" si="54"/>
        <v>0.3339152541274728</v>
      </c>
      <c r="P97" s="1">
        <f t="shared" si="55"/>
        <v>0.87089456150749034</v>
      </c>
      <c r="Q97" s="1">
        <f t="shared" si="56"/>
        <v>-1.0968680483576461</v>
      </c>
      <c r="R97" s="1">
        <f t="shared" si="57"/>
        <v>-0.13823436398374234</v>
      </c>
      <c r="S97" s="1">
        <f t="shared" si="58"/>
        <v>-0.95863368437390373</v>
      </c>
      <c r="U97" s="6">
        <f t="shared" si="59"/>
        <v>18308.2</v>
      </c>
      <c r="V97" s="1">
        <f t="shared" si="60"/>
        <v>852753003</v>
      </c>
      <c r="W97" s="1">
        <f t="shared" si="61"/>
        <v>15.507350352664613</v>
      </c>
      <c r="Y97" s="1">
        <f t="shared" si="62"/>
        <v>-6.1818019363261673E-2</v>
      </c>
      <c r="Z97" s="1">
        <f t="shared" ref="Z97" si="92">AVERAGE(Y95:Y97)</f>
        <v>-5.3720450653541287E-2</v>
      </c>
      <c r="AA97">
        <f t="shared" ref="AA97" si="93">Z97-Z$76</f>
        <v>-2.8643872178432447E-2</v>
      </c>
      <c r="AB97" s="1">
        <f>_xlfn.STDEV.S(Y95:Y97)</f>
        <v>1.0202943232836877E-2</v>
      </c>
    </row>
    <row r="98" spans="1:28" x14ac:dyDescent="0.2">
      <c r="A98" s="11" t="s">
        <v>16</v>
      </c>
      <c r="B98" s="9">
        <v>0.04</v>
      </c>
      <c r="C98" s="2">
        <v>1</v>
      </c>
      <c r="E98" s="6">
        <v>1351.33</v>
      </c>
      <c r="F98" s="6">
        <v>1447.56</v>
      </c>
      <c r="G98" s="6">
        <v>4126732.42</v>
      </c>
      <c r="H98" s="6">
        <v>460935.91</v>
      </c>
      <c r="J98" s="1">
        <f t="shared" si="82"/>
        <v>13513.3</v>
      </c>
      <c r="K98" s="6">
        <f t="shared" si="83"/>
        <v>14475.599999999999</v>
      </c>
      <c r="L98" s="1">
        <f t="shared" si="84"/>
        <v>412673242</v>
      </c>
      <c r="M98" s="1">
        <f t="shared" si="85"/>
        <v>46093591</v>
      </c>
      <c r="O98" s="1">
        <f t="shared" si="54"/>
        <v>8.9529418959785545</v>
      </c>
      <c r="P98" s="1">
        <f t="shared" si="55"/>
        <v>0.93352261736991904</v>
      </c>
      <c r="Q98" s="1">
        <f t="shared" si="56"/>
        <v>2.1919821817369076</v>
      </c>
      <c r="R98" s="1">
        <f t="shared" si="57"/>
        <v>-6.8790087724055302E-2</v>
      </c>
      <c r="S98" s="1">
        <f t="shared" si="58"/>
        <v>2.2607722694609631</v>
      </c>
      <c r="U98" s="6">
        <f t="shared" si="59"/>
        <v>27988.899999999998</v>
      </c>
      <c r="V98" s="1">
        <f t="shared" si="60"/>
        <v>458766833</v>
      </c>
      <c r="W98" s="1">
        <f t="shared" si="61"/>
        <v>14.000618685372093</v>
      </c>
      <c r="Y98" s="1">
        <f t="shared" si="62"/>
        <v>0.16147659758943567</v>
      </c>
    </row>
    <row r="99" spans="1:28" x14ac:dyDescent="0.2">
      <c r="A99" s="11" t="s">
        <v>16</v>
      </c>
      <c r="B99" s="9">
        <v>0.04</v>
      </c>
      <c r="C99" s="2">
        <v>2</v>
      </c>
      <c r="E99" s="6">
        <v>1594.52</v>
      </c>
      <c r="F99" s="6">
        <v>1436.37</v>
      </c>
      <c r="G99" s="6">
        <v>3725198.73</v>
      </c>
      <c r="H99" s="6">
        <v>136386.69</v>
      </c>
      <c r="J99" s="1">
        <f t="shared" si="82"/>
        <v>15945.2</v>
      </c>
      <c r="K99" s="6">
        <f t="shared" si="83"/>
        <v>14363.699999999999</v>
      </c>
      <c r="L99" s="1">
        <f t="shared" si="84"/>
        <v>372519873</v>
      </c>
      <c r="M99" s="1">
        <f t="shared" si="85"/>
        <v>13638669</v>
      </c>
      <c r="O99" s="1">
        <f t="shared" si="54"/>
        <v>27.313506398608251</v>
      </c>
      <c r="P99" s="1">
        <f t="shared" si="55"/>
        <v>1.1101039425774697</v>
      </c>
      <c r="Q99" s="1">
        <f t="shared" si="56"/>
        <v>3.3073813197232522</v>
      </c>
      <c r="R99" s="1">
        <f t="shared" si="57"/>
        <v>0.10445365290179237</v>
      </c>
      <c r="S99" s="1">
        <f t="shared" si="58"/>
        <v>3.2029276668214597</v>
      </c>
      <c r="U99" s="6">
        <f t="shared" si="59"/>
        <v>30308.9</v>
      </c>
      <c r="V99" s="1">
        <f t="shared" si="60"/>
        <v>386158542</v>
      </c>
      <c r="W99" s="1">
        <f t="shared" si="61"/>
        <v>13.637164170957034</v>
      </c>
      <c r="Y99" s="1">
        <f t="shared" si="62"/>
        <v>0.23486757412825687</v>
      </c>
    </row>
    <row r="100" spans="1:28" x14ac:dyDescent="0.2">
      <c r="A100" s="11" t="s">
        <v>16</v>
      </c>
      <c r="B100" s="9">
        <v>0.04</v>
      </c>
      <c r="C100" s="2">
        <v>3</v>
      </c>
      <c r="E100" s="1">
        <v>871.9</v>
      </c>
      <c r="F100" s="1">
        <v>886.41</v>
      </c>
      <c r="G100" s="6">
        <v>4314176.2699999996</v>
      </c>
      <c r="H100" s="6">
        <v>323250.64</v>
      </c>
      <c r="J100" s="1">
        <f t="shared" si="82"/>
        <v>8719</v>
      </c>
      <c r="K100" s="6">
        <f t="shared" si="83"/>
        <v>8864.1</v>
      </c>
      <c r="L100" s="1">
        <f t="shared" si="84"/>
        <v>431417626.99999994</v>
      </c>
      <c r="M100" s="1">
        <f t="shared" si="85"/>
        <v>32325064</v>
      </c>
      <c r="O100" s="1">
        <f t="shared" si="54"/>
        <v>13.346226538020154</v>
      </c>
      <c r="P100" s="1">
        <f t="shared" si="55"/>
        <v>0.98363059983529066</v>
      </c>
      <c r="Q100" s="1">
        <f t="shared" si="56"/>
        <v>2.5912336885633511</v>
      </c>
      <c r="R100" s="1">
        <f t="shared" si="57"/>
        <v>-1.6504859084061033E-2</v>
      </c>
      <c r="S100" s="1">
        <f t="shared" si="58"/>
        <v>2.6077385476474122</v>
      </c>
      <c r="U100" s="6">
        <f t="shared" si="59"/>
        <v>17583.099999999999</v>
      </c>
      <c r="V100" s="1">
        <f t="shared" si="60"/>
        <v>463742690.99999994</v>
      </c>
      <c r="W100" s="1">
        <f t="shared" si="61"/>
        <v>14.686847475093261</v>
      </c>
      <c r="Y100" s="1">
        <f t="shared" si="62"/>
        <v>0.17755604475839723</v>
      </c>
      <c r="Z100" s="1">
        <f t="shared" ref="Z100" si="94">AVERAGE(Y98:Y100)</f>
        <v>0.1913000721586966</v>
      </c>
      <c r="AA100">
        <f>Z100-Z$100</f>
        <v>0</v>
      </c>
      <c r="AB100" s="1">
        <f>_xlfn.STDEV.S(Y98:Y100)</f>
        <v>3.8577617554944751E-2</v>
      </c>
    </row>
    <row r="101" spans="1:28" x14ac:dyDescent="0.2">
      <c r="A101" s="11" t="s">
        <v>17</v>
      </c>
      <c r="B101" s="9">
        <v>0.04</v>
      </c>
      <c r="C101" s="2">
        <v>1</v>
      </c>
      <c r="E101" s="6">
        <v>1299.81</v>
      </c>
      <c r="F101" s="6">
        <v>1478.72</v>
      </c>
      <c r="G101" s="6">
        <v>4336495.6100000003</v>
      </c>
      <c r="H101" s="6">
        <v>121394</v>
      </c>
      <c r="J101" s="1">
        <f t="shared" si="82"/>
        <v>12998.099999999999</v>
      </c>
      <c r="K101" s="6">
        <f t="shared" si="83"/>
        <v>14787.2</v>
      </c>
      <c r="L101" s="1">
        <f t="shared" si="84"/>
        <v>433649561.00000006</v>
      </c>
      <c r="M101" s="1">
        <f t="shared" si="85"/>
        <v>12139400</v>
      </c>
      <c r="O101" s="1">
        <f t="shared" si="54"/>
        <v>35.722487190470702</v>
      </c>
      <c r="P101" s="1">
        <f t="shared" si="55"/>
        <v>0.87901022505951076</v>
      </c>
      <c r="Q101" s="1">
        <f t="shared" si="56"/>
        <v>3.575780383776578</v>
      </c>
      <c r="R101" s="1">
        <f t="shared" si="57"/>
        <v>-0.12895874875994165</v>
      </c>
      <c r="S101" s="1">
        <f t="shared" si="58"/>
        <v>3.7047391325365195</v>
      </c>
      <c r="U101" s="6">
        <f t="shared" si="59"/>
        <v>27785.3</v>
      </c>
      <c r="V101" s="1">
        <f t="shared" si="60"/>
        <v>445788961.00000006</v>
      </c>
      <c r="W101" s="1">
        <f t="shared" si="61"/>
        <v>13.96975145410457</v>
      </c>
      <c r="Y101" s="1">
        <f t="shared" si="62"/>
        <v>0.26519721161166393</v>
      </c>
    </row>
    <row r="102" spans="1:28" x14ac:dyDescent="0.2">
      <c r="A102" s="11" t="s">
        <v>17</v>
      </c>
      <c r="B102" s="9">
        <v>0.04</v>
      </c>
      <c r="C102" s="2">
        <v>2</v>
      </c>
      <c r="E102" s="6">
        <v>1652.87</v>
      </c>
      <c r="F102" s="6">
        <v>1664.98</v>
      </c>
      <c r="G102" s="6">
        <v>4514343.75</v>
      </c>
      <c r="H102" s="6">
        <v>182299.09</v>
      </c>
      <c r="J102" s="1">
        <f t="shared" si="82"/>
        <v>16528.699999999997</v>
      </c>
      <c r="K102" s="6">
        <f t="shared" si="83"/>
        <v>16649.8</v>
      </c>
      <c r="L102" s="1">
        <f t="shared" si="84"/>
        <v>451434375</v>
      </c>
      <c r="M102" s="1">
        <f t="shared" si="85"/>
        <v>18229909</v>
      </c>
      <c r="O102" s="1">
        <f t="shared" si="54"/>
        <v>24.763391578092904</v>
      </c>
      <c r="P102" s="1">
        <f t="shared" si="55"/>
        <v>0.99272663935903116</v>
      </c>
      <c r="Q102" s="1">
        <f t="shared" si="56"/>
        <v>3.2093664165493569</v>
      </c>
      <c r="R102" s="1">
        <f t="shared" si="57"/>
        <v>-7.2999404901170333E-3</v>
      </c>
      <c r="S102" s="1">
        <f t="shared" si="58"/>
        <v>3.216666357039474</v>
      </c>
      <c r="U102" s="6">
        <f t="shared" si="59"/>
        <v>33178.5</v>
      </c>
      <c r="V102" s="1">
        <f t="shared" si="60"/>
        <v>469664284</v>
      </c>
      <c r="W102" s="1">
        <f t="shared" si="61"/>
        <v>13.789093602881605</v>
      </c>
      <c r="Y102" s="1">
        <f t="shared" si="62"/>
        <v>0.23327612747274878</v>
      </c>
    </row>
    <row r="103" spans="1:28" x14ac:dyDescent="0.2">
      <c r="A103" s="11" t="s">
        <v>17</v>
      </c>
      <c r="B103" s="9">
        <v>0.04</v>
      </c>
      <c r="C103" s="2">
        <v>3</v>
      </c>
      <c r="E103" s="1">
        <v>822.97</v>
      </c>
      <c r="F103" s="1">
        <v>976</v>
      </c>
      <c r="G103" s="6">
        <v>3392214.36</v>
      </c>
      <c r="H103" s="6">
        <v>335928.65</v>
      </c>
      <c r="J103" s="1">
        <f t="shared" si="82"/>
        <v>8229.7000000000007</v>
      </c>
      <c r="K103" s="6">
        <f t="shared" si="83"/>
        <v>9760</v>
      </c>
      <c r="L103" s="1">
        <f t="shared" si="84"/>
        <v>339221436</v>
      </c>
      <c r="M103" s="1">
        <f t="shared" si="85"/>
        <v>33592865</v>
      </c>
      <c r="O103" s="1">
        <f t="shared" si="54"/>
        <v>10.098020398081557</v>
      </c>
      <c r="P103" s="1">
        <f t="shared" si="55"/>
        <v>0.84320696721311483</v>
      </c>
      <c r="Q103" s="1">
        <f t="shared" si="56"/>
        <v>2.3123394044467216</v>
      </c>
      <c r="R103" s="1">
        <f t="shared" si="57"/>
        <v>-0.17054283840527332</v>
      </c>
      <c r="S103" s="1">
        <f t="shared" si="58"/>
        <v>2.482882242851995</v>
      </c>
      <c r="U103" s="6">
        <f t="shared" si="59"/>
        <v>17989.7</v>
      </c>
      <c r="V103" s="1">
        <f t="shared" si="60"/>
        <v>372814301</v>
      </c>
      <c r="W103" s="1">
        <f t="shared" si="61"/>
        <v>14.338998453673186</v>
      </c>
      <c r="Y103" s="1">
        <f t="shared" si="62"/>
        <v>0.17315590421979304</v>
      </c>
      <c r="Z103" s="1">
        <f t="shared" ref="Z103" si="95">AVERAGE(Y101:Y103)</f>
        <v>0.22387641443473524</v>
      </c>
      <c r="AA103">
        <f t="shared" ref="AA103" si="96">Z103-Z$100</f>
        <v>3.2576342276038645E-2</v>
      </c>
      <c r="AB103" s="1">
        <f>_xlfn.STDEV.S(Y101:Y103)</f>
        <v>4.6735067353101983E-2</v>
      </c>
    </row>
    <row r="104" spans="1:28" x14ac:dyDescent="0.2">
      <c r="A104" s="11" t="s">
        <v>20</v>
      </c>
      <c r="B104" s="9">
        <v>0.04</v>
      </c>
      <c r="C104" s="2">
        <v>1</v>
      </c>
      <c r="E104" s="6">
        <v>1309.03</v>
      </c>
      <c r="F104" s="6">
        <v>1511.67</v>
      </c>
      <c r="G104" s="6">
        <v>7701031.25</v>
      </c>
      <c r="H104" s="6">
        <v>16108.25</v>
      </c>
      <c r="J104" s="1">
        <f t="shared" si="82"/>
        <v>13090.3</v>
      </c>
      <c r="K104" s="6">
        <f t="shared" si="83"/>
        <v>15116.7</v>
      </c>
      <c r="L104" s="1">
        <f t="shared" si="84"/>
        <v>770103125</v>
      </c>
      <c r="M104" s="1">
        <f t="shared" si="85"/>
        <v>1610825</v>
      </c>
      <c r="O104" s="1">
        <f t="shared" si="54"/>
        <v>478.07994350720907</v>
      </c>
      <c r="P104" s="1">
        <f t="shared" si="55"/>
        <v>0.86594957894249402</v>
      </c>
      <c r="Q104" s="1">
        <f t="shared" si="56"/>
        <v>6.1697779643384125</v>
      </c>
      <c r="R104" s="1">
        <f t="shared" si="57"/>
        <v>-0.14392859504486796</v>
      </c>
      <c r="S104" s="1">
        <f t="shared" si="58"/>
        <v>6.3137065593832808</v>
      </c>
      <c r="U104" s="6">
        <f t="shared" si="59"/>
        <v>28207</v>
      </c>
      <c r="V104" s="1">
        <f t="shared" si="60"/>
        <v>771713950</v>
      </c>
      <c r="W104" s="1">
        <f t="shared" si="61"/>
        <v>14.73972533064417</v>
      </c>
      <c r="Y104" s="1">
        <f t="shared" si="62"/>
        <v>0.42834628310589784</v>
      </c>
    </row>
    <row r="105" spans="1:28" x14ac:dyDescent="0.2">
      <c r="A105" s="11" t="s">
        <v>20</v>
      </c>
      <c r="B105" s="9">
        <v>0.04</v>
      </c>
      <c r="C105" s="2">
        <v>2</v>
      </c>
      <c r="E105" s="6">
        <v>1497.27</v>
      </c>
      <c r="F105" s="6">
        <v>1638.21</v>
      </c>
      <c r="G105" s="6">
        <v>7233900.8799999999</v>
      </c>
      <c r="H105" s="6">
        <v>3341.43</v>
      </c>
      <c r="J105" s="1">
        <f t="shared" si="82"/>
        <v>14972.7</v>
      </c>
      <c r="K105" s="6">
        <f t="shared" si="83"/>
        <v>16382.1</v>
      </c>
      <c r="L105" s="1">
        <f t="shared" si="84"/>
        <v>723390088</v>
      </c>
      <c r="M105" s="1">
        <f t="shared" si="85"/>
        <v>334143</v>
      </c>
      <c r="O105" s="1">
        <f t="shared" si="54"/>
        <v>2164.9116934964968</v>
      </c>
      <c r="P105" s="1">
        <f t="shared" si="55"/>
        <v>0.91396707381837494</v>
      </c>
      <c r="Q105" s="1">
        <f t="shared" si="56"/>
        <v>7.6801348513814007</v>
      </c>
      <c r="R105" s="1">
        <f t="shared" si="57"/>
        <v>-8.9960732445612979E-2</v>
      </c>
      <c r="S105" s="1">
        <f t="shared" si="58"/>
        <v>7.7700955838270138</v>
      </c>
      <c r="U105" s="6">
        <f t="shared" si="59"/>
        <v>31354.800000000003</v>
      </c>
      <c r="V105" s="1">
        <f t="shared" si="60"/>
        <v>723724231</v>
      </c>
      <c r="W105" s="1">
        <f t="shared" si="61"/>
        <v>14.494466137591173</v>
      </c>
      <c r="Y105" s="1">
        <f t="shared" si="62"/>
        <v>0.53607325099579839</v>
      </c>
    </row>
    <row r="106" spans="1:28" x14ac:dyDescent="0.2">
      <c r="A106" s="11" t="s">
        <v>20</v>
      </c>
      <c r="B106" s="9">
        <v>0.04</v>
      </c>
      <c r="C106" s="2">
        <v>3</v>
      </c>
      <c r="E106" s="1">
        <v>916.69</v>
      </c>
      <c r="F106" s="1">
        <v>944.48</v>
      </c>
      <c r="G106" s="6">
        <v>5953738.2800000003</v>
      </c>
      <c r="H106" s="6">
        <v>4251.0600000000004</v>
      </c>
      <c r="J106" s="1">
        <f t="shared" si="82"/>
        <v>9166.9000000000015</v>
      </c>
      <c r="K106" s="6">
        <f t="shared" si="83"/>
        <v>9444.7999999999993</v>
      </c>
      <c r="L106" s="1">
        <f t="shared" si="84"/>
        <v>595373828</v>
      </c>
      <c r="M106" s="1">
        <f t="shared" si="85"/>
        <v>425106.00000000006</v>
      </c>
      <c r="O106" s="1">
        <f t="shared" si="54"/>
        <v>1400.5302865638216</v>
      </c>
      <c r="P106" s="1">
        <f t="shared" si="55"/>
        <v>0.97057640182957838</v>
      </c>
      <c r="Q106" s="1">
        <f t="shared" si="56"/>
        <v>7.244606220002801</v>
      </c>
      <c r="R106" s="1">
        <f t="shared" si="57"/>
        <v>-2.986515527837864E-2</v>
      </c>
      <c r="S106" s="1">
        <f t="shared" si="58"/>
        <v>7.2744713752811796</v>
      </c>
      <c r="U106" s="6">
        <f t="shared" si="59"/>
        <v>18611.7</v>
      </c>
      <c r="V106" s="1">
        <f t="shared" si="60"/>
        <v>595798934</v>
      </c>
      <c r="W106" s="1">
        <f t="shared" si="61"/>
        <v>14.966328084129309</v>
      </c>
      <c r="Y106" s="1">
        <f t="shared" si="62"/>
        <v>0.48605585380660082</v>
      </c>
      <c r="Z106" s="1">
        <f t="shared" ref="Z106" si="97">AVERAGE(Y104:Y106)</f>
        <v>0.48349179596943231</v>
      </c>
      <c r="AA106">
        <f t="shared" ref="AA106" si="98">Z106-Z$100</f>
        <v>0.29219172381073572</v>
      </c>
      <c r="AB106" s="1">
        <f>_xlfn.STDEV.S(Y104:Y106)</f>
        <v>5.3909235731293526E-2</v>
      </c>
    </row>
    <row r="107" spans="1:28" x14ac:dyDescent="0.2">
      <c r="A107" s="11" t="s">
        <v>18</v>
      </c>
      <c r="B107" s="9">
        <v>0.04</v>
      </c>
      <c r="C107" s="2">
        <v>1</v>
      </c>
      <c r="E107" s="6">
        <v>1318.21</v>
      </c>
      <c r="F107" s="6">
        <v>1489.88</v>
      </c>
      <c r="G107" s="6">
        <v>8193800.7800000003</v>
      </c>
      <c r="H107" s="6">
        <v>5449.59</v>
      </c>
      <c r="J107" s="1">
        <f t="shared" si="82"/>
        <v>13182.1</v>
      </c>
      <c r="K107" s="6">
        <f t="shared" si="83"/>
        <v>14898.800000000001</v>
      </c>
      <c r="L107" s="1">
        <f t="shared" si="84"/>
        <v>819380078</v>
      </c>
      <c r="M107" s="1">
        <f t="shared" si="85"/>
        <v>544959</v>
      </c>
      <c r="O107" s="1">
        <f t="shared" si="54"/>
        <v>1503.5627964672572</v>
      </c>
      <c r="P107" s="1">
        <f t="shared" si="55"/>
        <v>0.88477595511047868</v>
      </c>
      <c r="Q107" s="1">
        <f t="shared" si="56"/>
        <v>7.3155927684118813</v>
      </c>
      <c r="R107" s="1">
        <f t="shared" si="57"/>
        <v>-0.12242082409137602</v>
      </c>
      <c r="S107" s="1">
        <f t="shared" si="58"/>
        <v>7.4380135925032578</v>
      </c>
      <c r="U107" s="6">
        <f t="shared" si="59"/>
        <v>28080.9</v>
      </c>
      <c r="V107" s="1">
        <f t="shared" si="60"/>
        <v>819925037</v>
      </c>
      <c r="W107" s="1">
        <f t="shared" si="61"/>
        <v>14.833615219406653</v>
      </c>
      <c r="Y107" s="1">
        <f t="shared" si="62"/>
        <v>0.50142958965068662</v>
      </c>
    </row>
    <row r="108" spans="1:28" x14ac:dyDescent="0.2">
      <c r="A108" s="11" t="s">
        <v>18</v>
      </c>
      <c r="B108" s="9">
        <v>0.04</v>
      </c>
      <c r="C108" s="2">
        <v>2</v>
      </c>
      <c r="E108" s="6">
        <v>1658.92</v>
      </c>
      <c r="F108" s="6">
        <v>1566.33</v>
      </c>
      <c r="G108" s="6">
        <v>7236331.0499999998</v>
      </c>
      <c r="H108" s="6">
        <v>36452.01</v>
      </c>
      <c r="J108" s="1">
        <f t="shared" si="82"/>
        <v>16589.2</v>
      </c>
      <c r="K108" s="6">
        <f t="shared" si="83"/>
        <v>15663.3</v>
      </c>
      <c r="L108" s="1">
        <f t="shared" si="84"/>
        <v>723633105</v>
      </c>
      <c r="M108" s="1">
        <f t="shared" si="85"/>
        <v>3645201</v>
      </c>
      <c r="O108" s="1">
        <f t="shared" si="54"/>
        <v>198.51665381415182</v>
      </c>
      <c r="P108" s="1">
        <f t="shared" si="55"/>
        <v>1.0591127029425473</v>
      </c>
      <c r="Q108" s="1">
        <f t="shared" si="56"/>
        <v>5.2908729949160485</v>
      </c>
      <c r="R108" s="1">
        <f t="shared" si="57"/>
        <v>5.7431484887284258E-2</v>
      </c>
      <c r="S108" s="1">
        <f t="shared" si="58"/>
        <v>5.2334415100287641</v>
      </c>
      <c r="U108" s="6">
        <f t="shared" si="59"/>
        <v>32252.5</v>
      </c>
      <c r="V108" s="1">
        <f t="shared" si="60"/>
        <v>727278306</v>
      </c>
      <c r="W108" s="1">
        <f t="shared" si="61"/>
        <v>14.460808929283825</v>
      </c>
      <c r="Y108" s="1">
        <f t="shared" si="62"/>
        <v>0.36190516973298753</v>
      </c>
    </row>
    <row r="109" spans="1:28" x14ac:dyDescent="0.2">
      <c r="A109" s="11" t="s">
        <v>18</v>
      </c>
      <c r="B109" s="9">
        <v>0.04</v>
      </c>
      <c r="C109" s="2">
        <v>3</v>
      </c>
      <c r="E109" s="1">
        <v>944.09</v>
      </c>
      <c r="F109" s="1">
        <v>904.65</v>
      </c>
      <c r="G109" s="6">
        <v>7094514.1600000001</v>
      </c>
      <c r="H109" s="6">
        <v>65891.48</v>
      </c>
      <c r="J109" s="1">
        <f t="shared" si="82"/>
        <v>9440.9</v>
      </c>
      <c r="K109" s="6">
        <f t="shared" si="83"/>
        <v>9046.5</v>
      </c>
      <c r="L109" s="1">
        <f t="shared" si="84"/>
        <v>709451416</v>
      </c>
      <c r="M109" s="1">
        <f t="shared" si="85"/>
        <v>6589148</v>
      </c>
      <c r="O109" s="1">
        <f t="shared" si="54"/>
        <v>107.66967383340001</v>
      </c>
      <c r="P109" s="1">
        <f t="shared" si="55"/>
        <v>1.0435969712043331</v>
      </c>
      <c r="Q109" s="1">
        <f t="shared" si="56"/>
        <v>4.6790679645056787</v>
      </c>
      <c r="R109" s="1">
        <f t="shared" si="57"/>
        <v>4.2673372018974039E-2</v>
      </c>
      <c r="S109" s="1">
        <f t="shared" si="58"/>
        <v>4.6363945924867043</v>
      </c>
      <c r="U109" s="6">
        <f t="shared" si="59"/>
        <v>18487.400000000001</v>
      </c>
      <c r="V109" s="1">
        <f t="shared" si="60"/>
        <v>716040564</v>
      </c>
      <c r="W109" s="1">
        <f t="shared" si="61"/>
        <v>15.241211354957764</v>
      </c>
      <c r="Y109" s="1">
        <f t="shared" si="62"/>
        <v>0.3042011874586692</v>
      </c>
      <c r="Z109" s="1">
        <f t="shared" ref="Z109" si="99">AVERAGE(Y107:Y109)</f>
        <v>0.3891786489474478</v>
      </c>
      <c r="AA109">
        <f t="shared" ref="AA109" si="100">Z109-Z$100</f>
        <v>0.1978785767887512</v>
      </c>
      <c r="AB109" s="1">
        <f>_xlfn.STDEV.S(Y107:Y109)</f>
        <v>0.10140336611350836</v>
      </c>
    </row>
    <row r="110" spans="1:28" x14ac:dyDescent="0.2">
      <c r="A110" s="11" t="s">
        <v>19</v>
      </c>
      <c r="B110" s="9">
        <v>0.04</v>
      </c>
      <c r="C110" s="2">
        <v>1</v>
      </c>
      <c r="E110" s="6">
        <v>1387.34</v>
      </c>
      <c r="F110" s="6">
        <v>1410.93</v>
      </c>
      <c r="G110" s="6">
        <v>9006696.2899999991</v>
      </c>
      <c r="H110" s="6">
        <v>6696.43</v>
      </c>
      <c r="J110" s="1">
        <f t="shared" si="82"/>
        <v>13873.4</v>
      </c>
      <c r="K110" s="6">
        <f t="shared" si="83"/>
        <v>14109.300000000001</v>
      </c>
      <c r="L110" s="1">
        <f t="shared" si="84"/>
        <v>900669628.99999988</v>
      </c>
      <c r="M110" s="1">
        <f t="shared" si="85"/>
        <v>669643</v>
      </c>
      <c r="O110" s="1">
        <f t="shared" si="54"/>
        <v>1344.9996923733988</v>
      </c>
      <c r="P110" s="1">
        <f t="shared" si="55"/>
        <v>0.9832805312807863</v>
      </c>
      <c r="Q110" s="1">
        <f t="shared" si="56"/>
        <v>7.2041490633172511</v>
      </c>
      <c r="R110" s="1">
        <f t="shared" si="57"/>
        <v>-1.6860816760707095E-2</v>
      </c>
      <c r="S110" s="1">
        <f t="shared" si="58"/>
        <v>7.2210098800779585</v>
      </c>
      <c r="U110" s="6">
        <f t="shared" si="59"/>
        <v>27982.7</v>
      </c>
      <c r="V110" s="1">
        <f t="shared" si="60"/>
        <v>901339271.99999988</v>
      </c>
      <c r="W110" s="1">
        <f t="shared" si="61"/>
        <v>14.975247458623851</v>
      </c>
      <c r="Y110" s="1">
        <f t="shared" si="62"/>
        <v>0.48219636436922908</v>
      </c>
    </row>
    <row r="111" spans="1:28" x14ac:dyDescent="0.2">
      <c r="A111" s="11" t="s">
        <v>19</v>
      </c>
      <c r="B111" s="9">
        <v>0.04</v>
      </c>
      <c r="C111" s="2">
        <v>2</v>
      </c>
      <c r="E111" s="6">
        <v>1477.8</v>
      </c>
      <c r="F111" s="6">
        <v>1552.18</v>
      </c>
      <c r="G111" s="6">
        <v>9195809.5700000003</v>
      </c>
      <c r="H111" s="6">
        <v>2285.71</v>
      </c>
      <c r="J111" s="1">
        <f t="shared" si="82"/>
        <v>14778</v>
      </c>
      <c r="K111" s="6">
        <f t="shared" si="83"/>
        <v>15521.800000000001</v>
      </c>
      <c r="L111" s="1">
        <f t="shared" si="84"/>
        <v>919580957</v>
      </c>
      <c r="M111" s="1">
        <f t="shared" si="85"/>
        <v>228571</v>
      </c>
      <c r="O111" s="1">
        <f t="shared" si="54"/>
        <v>4023.1742303266819</v>
      </c>
      <c r="P111" s="1">
        <f t="shared" si="55"/>
        <v>0.95208029996521015</v>
      </c>
      <c r="Q111" s="1">
        <f t="shared" si="56"/>
        <v>8.2998264795694645</v>
      </c>
      <c r="R111" s="1">
        <f t="shared" si="57"/>
        <v>-4.9105899044971715E-2</v>
      </c>
      <c r="S111" s="1">
        <f t="shared" si="58"/>
        <v>8.3489323786144354</v>
      </c>
      <c r="U111" s="6">
        <f t="shared" si="59"/>
        <v>30299.800000000003</v>
      </c>
      <c r="V111" s="1">
        <f t="shared" si="60"/>
        <v>919809528</v>
      </c>
      <c r="W111" s="1">
        <f t="shared" si="61"/>
        <v>14.88973925081401</v>
      </c>
      <c r="Y111" s="1">
        <f t="shared" si="62"/>
        <v>0.5607171648864171</v>
      </c>
    </row>
    <row r="112" spans="1:28" x14ac:dyDescent="0.2">
      <c r="A112" s="11" t="s">
        <v>19</v>
      </c>
      <c r="B112" s="9">
        <v>0.04</v>
      </c>
      <c r="C112" s="2">
        <v>3</v>
      </c>
      <c r="E112" s="1">
        <v>932.02</v>
      </c>
      <c r="F112" s="1">
        <v>949.71</v>
      </c>
      <c r="G112" s="6">
        <v>8314571.29</v>
      </c>
      <c r="H112" s="6">
        <v>5524.86</v>
      </c>
      <c r="J112" s="1">
        <f t="shared" si="82"/>
        <v>9320.2000000000007</v>
      </c>
      <c r="K112" s="6">
        <f t="shared" si="83"/>
        <v>9497.1</v>
      </c>
      <c r="L112" s="1">
        <f t="shared" si="84"/>
        <v>831457129</v>
      </c>
      <c r="M112" s="1">
        <f t="shared" si="85"/>
        <v>552486</v>
      </c>
      <c r="O112" s="1">
        <f t="shared" si="54"/>
        <v>1504.9379151688911</v>
      </c>
      <c r="P112" s="1">
        <f t="shared" si="55"/>
        <v>0.98137326131134772</v>
      </c>
      <c r="Q112" s="1">
        <f t="shared" si="56"/>
        <v>7.3165069239525993</v>
      </c>
      <c r="R112" s="1">
        <f t="shared" si="57"/>
        <v>-1.8802401151596669E-2</v>
      </c>
      <c r="S112" s="1">
        <f t="shared" si="58"/>
        <v>7.3353093251041956</v>
      </c>
      <c r="U112" s="6">
        <f t="shared" si="59"/>
        <v>18817.300000000003</v>
      </c>
      <c r="V112" s="1">
        <f t="shared" si="60"/>
        <v>832009615</v>
      </c>
      <c r="W112" s="1">
        <f t="shared" si="61"/>
        <v>15.432252942470429</v>
      </c>
      <c r="Y112" s="1">
        <f t="shared" si="62"/>
        <v>0.47532329546757307</v>
      </c>
      <c r="Z112" s="1">
        <f t="shared" ref="Z112" si="101">AVERAGE(Y110:Y112)</f>
        <v>0.50607894157440636</v>
      </c>
      <c r="AA112">
        <f t="shared" ref="AA112" si="102">Z112-Z$100</f>
        <v>0.31477886941570976</v>
      </c>
      <c r="AB112" s="1">
        <f>_xlfn.STDEV.S(Y110:Y112)</f>
        <v>4.7442716554299331E-2</v>
      </c>
    </row>
    <row r="113" spans="1:28" x14ac:dyDescent="0.2">
      <c r="A113" s="11" t="s">
        <v>21</v>
      </c>
      <c r="B113" s="9">
        <v>0.04</v>
      </c>
      <c r="C113" s="2">
        <v>1</v>
      </c>
      <c r="E113" s="6">
        <v>1392.33</v>
      </c>
      <c r="F113" s="6">
        <v>1107.3499999999999</v>
      </c>
      <c r="G113" s="6">
        <v>8372869.1399999997</v>
      </c>
      <c r="H113" s="6">
        <v>14260.87</v>
      </c>
      <c r="J113" s="1">
        <f t="shared" si="82"/>
        <v>13923.3</v>
      </c>
      <c r="K113" s="6">
        <f t="shared" si="83"/>
        <v>11073.5</v>
      </c>
      <c r="L113" s="1">
        <f t="shared" si="84"/>
        <v>837286914</v>
      </c>
      <c r="M113" s="1">
        <f t="shared" si="85"/>
        <v>1426087</v>
      </c>
      <c r="O113" s="1">
        <f t="shared" si="54"/>
        <v>587.12190350238097</v>
      </c>
      <c r="P113" s="1">
        <f t="shared" si="55"/>
        <v>1.257353140380187</v>
      </c>
      <c r="Q113" s="1">
        <f t="shared" si="56"/>
        <v>6.3752324703326231</v>
      </c>
      <c r="R113" s="1">
        <f t="shared" si="57"/>
        <v>0.22900882919762119</v>
      </c>
      <c r="S113" s="1">
        <f t="shared" si="58"/>
        <v>6.146223641135002</v>
      </c>
      <c r="U113" s="6">
        <f t="shared" si="59"/>
        <v>24996.799999999999</v>
      </c>
      <c r="V113" s="1">
        <f t="shared" si="60"/>
        <v>838713001</v>
      </c>
      <c r="W113" s="1">
        <f t="shared" si="61"/>
        <v>15.03414618108917</v>
      </c>
      <c r="Y113" s="1">
        <f t="shared" si="62"/>
        <v>0.40881760540988232</v>
      </c>
    </row>
    <row r="114" spans="1:28" x14ac:dyDescent="0.2">
      <c r="A114" s="11" t="s">
        <v>21</v>
      </c>
      <c r="B114" s="9">
        <v>0.04</v>
      </c>
      <c r="C114" s="2">
        <v>2</v>
      </c>
      <c r="E114" s="6">
        <v>1588.12</v>
      </c>
      <c r="F114" s="6">
        <v>1624.97</v>
      </c>
      <c r="G114" s="6">
        <v>8799194.3399999999</v>
      </c>
      <c r="H114" s="6">
        <v>23451.81</v>
      </c>
      <c r="J114" s="1">
        <f t="shared" si="82"/>
        <v>15881.199999999999</v>
      </c>
      <c r="K114" s="6">
        <f t="shared" si="83"/>
        <v>16249.7</v>
      </c>
      <c r="L114" s="1">
        <f t="shared" si="84"/>
        <v>879919434</v>
      </c>
      <c r="M114" s="1">
        <f t="shared" si="85"/>
        <v>2345181</v>
      </c>
      <c r="O114" s="1">
        <f t="shared" si="54"/>
        <v>375.20320776946426</v>
      </c>
      <c r="P114" s="1">
        <f t="shared" si="55"/>
        <v>0.97732265826446019</v>
      </c>
      <c r="Q114" s="1">
        <f t="shared" si="56"/>
        <v>5.9274677665876983</v>
      </c>
      <c r="R114" s="1">
        <f t="shared" si="57"/>
        <v>-2.293842735227242E-2</v>
      </c>
      <c r="S114" s="1">
        <f t="shared" si="58"/>
        <v>5.9504061939399708</v>
      </c>
      <c r="U114" s="6">
        <f t="shared" si="59"/>
        <v>32130.9</v>
      </c>
      <c r="V114" s="1">
        <f t="shared" si="60"/>
        <v>882264615</v>
      </c>
      <c r="W114" s="1">
        <f t="shared" si="61"/>
        <v>14.744962411595347</v>
      </c>
      <c r="Y114" s="1">
        <f t="shared" si="62"/>
        <v>0.40355519585866206</v>
      </c>
    </row>
    <row r="115" spans="1:28" x14ac:dyDescent="0.2">
      <c r="A115" s="11" t="s">
        <v>21</v>
      </c>
      <c r="B115" s="9">
        <v>0.04</v>
      </c>
      <c r="C115" s="2">
        <v>3</v>
      </c>
      <c r="E115" s="1">
        <v>853.22</v>
      </c>
      <c r="F115" s="1">
        <v>916.91</v>
      </c>
      <c r="G115" s="6">
        <v>7700386.7199999997</v>
      </c>
      <c r="H115" s="6">
        <v>27706.19</v>
      </c>
      <c r="J115" s="1">
        <f t="shared" ref="J115:J145" si="103">E115*10</f>
        <v>8532.2000000000007</v>
      </c>
      <c r="K115" s="6">
        <f t="shared" ref="K115:K145" si="104">F115*10</f>
        <v>9169.1</v>
      </c>
      <c r="L115" s="1">
        <f t="shared" ref="L115:L145" si="105">G115*100</f>
        <v>770038672</v>
      </c>
      <c r="M115" s="1">
        <f t="shared" ref="M115:M145" si="106">H115*100</f>
        <v>2770619</v>
      </c>
      <c r="O115" s="1">
        <f t="shared" si="54"/>
        <v>277.93019249489015</v>
      </c>
      <c r="P115" s="1">
        <f t="shared" si="55"/>
        <v>0.93053843888713184</v>
      </c>
      <c r="Q115" s="1">
        <f t="shared" si="56"/>
        <v>5.6273699760247249</v>
      </c>
      <c r="R115" s="1">
        <f t="shared" si="57"/>
        <v>-7.199189382600045E-2</v>
      </c>
      <c r="S115" s="1">
        <f t="shared" si="58"/>
        <v>5.6993618698507253</v>
      </c>
      <c r="U115" s="6">
        <f t="shared" si="59"/>
        <v>17701.300000000003</v>
      </c>
      <c r="V115" s="1">
        <f t="shared" si="60"/>
        <v>772809291</v>
      </c>
      <c r="W115" s="1">
        <f t="shared" si="61"/>
        <v>15.41396950137243</v>
      </c>
      <c r="Y115" s="1">
        <f t="shared" si="62"/>
        <v>0.36975302626252537</v>
      </c>
      <c r="Z115" s="1">
        <f t="shared" ref="Z115" si="107">AVERAGE(Y113:Y115)</f>
        <v>0.39404194251035657</v>
      </c>
      <c r="AA115">
        <f t="shared" ref="AA115" si="108">Z115-Z$100</f>
        <v>0.20274187035165997</v>
      </c>
      <c r="AB115" s="1">
        <f>_xlfn.STDEV.S(Y113:Y115)</f>
        <v>2.1198745904930621E-2</v>
      </c>
    </row>
    <row r="116" spans="1:28" x14ac:dyDescent="0.2">
      <c r="A116" s="11" t="s">
        <v>22</v>
      </c>
      <c r="B116" s="9">
        <v>0.04</v>
      </c>
      <c r="C116" s="2">
        <v>1</v>
      </c>
      <c r="E116" s="6">
        <v>1278.97</v>
      </c>
      <c r="F116" s="6">
        <v>1399.54</v>
      </c>
      <c r="G116" s="6">
        <v>8651389.6500000004</v>
      </c>
      <c r="H116" s="6">
        <v>23818.12</v>
      </c>
      <c r="J116" s="1">
        <f t="shared" si="103"/>
        <v>12789.7</v>
      </c>
      <c r="K116" s="6">
        <f t="shared" si="104"/>
        <v>13995.4</v>
      </c>
      <c r="L116" s="1">
        <f t="shared" si="105"/>
        <v>865138965</v>
      </c>
      <c r="M116" s="1">
        <f t="shared" si="106"/>
        <v>2381812</v>
      </c>
      <c r="O116" s="1">
        <f t="shared" ref="O116:O145" si="109">L116/M116</f>
        <v>363.22722574241794</v>
      </c>
      <c r="P116" s="1">
        <f t="shared" ref="P116:P145" si="110">J116/K116</f>
        <v>0.9138502650871001</v>
      </c>
      <c r="Q116" s="1">
        <f t="shared" ref="Q116:Q145" si="111">LN(O116)</f>
        <v>5.8950286046622651</v>
      </c>
      <c r="R116" s="1">
        <f t="shared" ref="R116:R145" si="112">LN(P116)</f>
        <v>-9.0088544704472293E-2</v>
      </c>
      <c r="S116" s="1">
        <f t="shared" ref="S116:S145" si="113">Q116-R116</f>
        <v>5.9851171493667374</v>
      </c>
      <c r="U116" s="6">
        <f t="shared" ref="U116:U145" si="114">J116+K116</f>
        <v>26785.1</v>
      </c>
      <c r="V116" s="1">
        <f t="shared" ref="V116:V145" si="115">L116+M116</f>
        <v>867520777</v>
      </c>
      <c r="W116" s="1">
        <f t="shared" ref="W116:W145" si="116">LN(V116/U116)/LN(2)</f>
        <v>14.98318000774383</v>
      </c>
      <c r="Y116" s="1">
        <f t="shared" ref="Y116:Y145" si="117">S116/W116</f>
        <v>0.39945573277991858</v>
      </c>
    </row>
    <row r="117" spans="1:28" x14ac:dyDescent="0.2">
      <c r="A117" s="11" t="s">
        <v>22</v>
      </c>
      <c r="B117" s="9">
        <v>0.04</v>
      </c>
      <c r="C117" s="2">
        <v>2</v>
      </c>
      <c r="E117" s="6">
        <v>1499.81</v>
      </c>
      <c r="F117" s="6">
        <v>1496.76</v>
      </c>
      <c r="G117" s="6">
        <v>7990666.5</v>
      </c>
      <c r="H117" s="6">
        <v>16666.669999999998</v>
      </c>
      <c r="J117" s="1">
        <f t="shared" si="103"/>
        <v>14998.099999999999</v>
      </c>
      <c r="K117" s="6">
        <f t="shared" si="104"/>
        <v>14967.6</v>
      </c>
      <c r="L117" s="1">
        <f t="shared" si="105"/>
        <v>799066650</v>
      </c>
      <c r="M117" s="1">
        <f t="shared" si="106"/>
        <v>1666666.9999999998</v>
      </c>
      <c r="O117" s="1">
        <f t="shared" si="109"/>
        <v>479.43989411202125</v>
      </c>
      <c r="P117" s="1">
        <f t="shared" si="110"/>
        <v>1.0020377348405889</v>
      </c>
      <c r="Q117" s="1">
        <f t="shared" si="111"/>
        <v>6.1726185352922824</v>
      </c>
      <c r="R117" s="1">
        <f t="shared" si="112"/>
        <v>2.0356614751168753E-3</v>
      </c>
      <c r="S117" s="1">
        <f t="shared" si="113"/>
        <v>6.1705828738171657</v>
      </c>
      <c r="U117" s="6">
        <f t="shared" si="114"/>
        <v>29965.699999999997</v>
      </c>
      <c r="V117" s="1">
        <f t="shared" si="115"/>
        <v>800733317</v>
      </c>
      <c r="W117" s="1">
        <f t="shared" si="116"/>
        <v>14.705722139095196</v>
      </c>
      <c r="Y117" s="1">
        <f t="shared" si="117"/>
        <v>0.4196042068150232</v>
      </c>
    </row>
    <row r="118" spans="1:28" x14ac:dyDescent="0.2">
      <c r="A118" s="11" t="s">
        <v>22</v>
      </c>
      <c r="B118" s="9">
        <v>0.04</v>
      </c>
      <c r="C118" s="2">
        <v>3</v>
      </c>
      <c r="E118" s="1">
        <v>855.77</v>
      </c>
      <c r="F118" s="1">
        <v>917.76</v>
      </c>
      <c r="G118" s="6">
        <v>7131673.8300000001</v>
      </c>
      <c r="H118" s="6">
        <v>68986.210000000006</v>
      </c>
      <c r="J118" s="1">
        <f t="shared" si="103"/>
        <v>8557.7000000000007</v>
      </c>
      <c r="K118" s="6">
        <f t="shared" si="104"/>
        <v>9177.6</v>
      </c>
      <c r="L118" s="1">
        <f t="shared" si="105"/>
        <v>713167383</v>
      </c>
      <c r="M118" s="1">
        <f t="shared" si="106"/>
        <v>6898621.0000000009</v>
      </c>
      <c r="O118" s="1">
        <f t="shared" si="109"/>
        <v>103.37825240725645</v>
      </c>
      <c r="P118" s="1">
        <f t="shared" si="110"/>
        <v>0.9324551080892608</v>
      </c>
      <c r="Q118" s="1">
        <f t="shared" si="111"/>
        <v>4.6383946150714834</v>
      </c>
      <c r="R118" s="1">
        <f t="shared" si="112"/>
        <v>-6.9934270082241443E-2</v>
      </c>
      <c r="S118" s="1">
        <f t="shared" si="113"/>
        <v>4.7083288851537253</v>
      </c>
      <c r="U118" s="6">
        <f t="shared" si="114"/>
        <v>17735.300000000003</v>
      </c>
      <c r="V118" s="1">
        <f t="shared" si="115"/>
        <v>720066004</v>
      </c>
      <c r="W118" s="1">
        <f t="shared" si="116"/>
        <v>15.309217800834979</v>
      </c>
      <c r="Y118" s="1">
        <f t="shared" si="117"/>
        <v>0.30754862504450936</v>
      </c>
      <c r="Z118" s="1">
        <f t="shared" ref="Z118" si="118">AVERAGE(Y116:Y118)</f>
        <v>0.37553618821315043</v>
      </c>
      <c r="AA118">
        <f t="shared" ref="AA118" si="119">Z118-Z$100</f>
        <v>0.18423611605445384</v>
      </c>
      <c r="AB118" s="1">
        <f>_xlfn.STDEV.S(Y116:Y118)</f>
        <v>5.9734594756248621E-2</v>
      </c>
    </row>
    <row r="119" spans="1:28" x14ac:dyDescent="0.2">
      <c r="A119" s="11" t="s">
        <v>23</v>
      </c>
      <c r="B119" s="9">
        <v>0.04</v>
      </c>
      <c r="C119" s="2">
        <v>1</v>
      </c>
      <c r="E119" s="6">
        <v>1446.04</v>
      </c>
      <c r="F119" s="6">
        <v>1671.97</v>
      </c>
      <c r="G119" s="6">
        <v>8469625.9800000004</v>
      </c>
      <c r="H119" s="6">
        <v>250272.84</v>
      </c>
      <c r="J119" s="1">
        <f t="shared" si="103"/>
        <v>14460.4</v>
      </c>
      <c r="K119" s="6">
        <f t="shared" si="104"/>
        <v>16719.7</v>
      </c>
      <c r="L119" s="1">
        <f t="shared" si="105"/>
        <v>846962598</v>
      </c>
      <c r="M119" s="1">
        <f t="shared" si="106"/>
        <v>25027284</v>
      </c>
      <c r="O119" s="1">
        <f t="shared" si="109"/>
        <v>33.841570583527961</v>
      </c>
      <c r="P119" s="1">
        <f t="shared" si="110"/>
        <v>0.86487197736801491</v>
      </c>
      <c r="Q119" s="1">
        <f t="shared" si="111"/>
        <v>3.5216899457038053</v>
      </c>
      <c r="R119" s="1">
        <f t="shared" si="112"/>
        <v>-0.14517378604654618</v>
      </c>
      <c r="S119" s="1">
        <f t="shared" si="113"/>
        <v>3.6668637317503516</v>
      </c>
      <c r="U119" s="6">
        <f t="shared" si="114"/>
        <v>31180.1</v>
      </c>
      <c r="V119" s="1">
        <f t="shared" si="115"/>
        <v>871989882</v>
      </c>
      <c r="W119" s="1">
        <f t="shared" si="116"/>
        <v>14.771398219542688</v>
      </c>
      <c r="Y119" s="1">
        <f t="shared" si="117"/>
        <v>0.24824080139543317</v>
      </c>
    </row>
    <row r="120" spans="1:28" x14ac:dyDescent="0.2">
      <c r="A120" s="11" t="s">
        <v>23</v>
      </c>
      <c r="B120" s="9">
        <v>0.04</v>
      </c>
      <c r="C120" s="2">
        <v>2</v>
      </c>
      <c r="E120" s="6">
        <v>1497.09</v>
      </c>
      <c r="F120" s="6">
        <v>1551.3</v>
      </c>
      <c r="G120" s="6">
        <v>7386342.29</v>
      </c>
      <c r="H120" s="6">
        <v>62675.4</v>
      </c>
      <c r="J120" s="1">
        <f t="shared" si="103"/>
        <v>14970.9</v>
      </c>
      <c r="K120" s="6">
        <f t="shared" si="104"/>
        <v>15513</v>
      </c>
      <c r="L120" s="1">
        <f t="shared" si="105"/>
        <v>738634229</v>
      </c>
      <c r="M120" s="1">
        <f t="shared" si="106"/>
        <v>6267540</v>
      </c>
      <c r="O120" s="1">
        <f t="shared" si="109"/>
        <v>117.85074032235933</v>
      </c>
      <c r="P120" s="1">
        <f t="shared" si="110"/>
        <v>0.96505511506478436</v>
      </c>
      <c r="Q120" s="1">
        <f t="shared" si="111"/>
        <v>4.7694189112661789</v>
      </c>
      <c r="R120" s="1">
        <f t="shared" si="112"/>
        <v>-3.5570065217325406E-2</v>
      </c>
      <c r="S120" s="1">
        <f t="shared" si="113"/>
        <v>4.8049889764835045</v>
      </c>
      <c r="U120" s="6">
        <f t="shared" si="114"/>
        <v>30483.9</v>
      </c>
      <c r="V120" s="1">
        <f t="shared" si="115"/>
        <v>744901769</v>
      </c>
      <c r="W120" s="1">
        <f t="shared" si="116"/>
        <v>14.576715080086888</v>
      </c>
      <c r="Y120" s="1">
        <f t="shared" si="117"/>
        <v>0.32963455415600146</v>
      </c>
    </row>
    <row r="121" spans="1:28" x14ac:dyDescent="0.2">
      <c r="A121" s="11" t="s">
        <v>23</v>
      </c>
      <c r="B121" s="9">
        <v>0.04</v>
      </c>
      <c r="C121" s="2">
        <v>3</v>
      </c>
      <c r="E121" s="1">
        <v>852.24</v>
      </c>
      <c r="F121" s="1">
        <v>978.58</v>
      </c>
      <c r="G121" s="6">
        <v>7949668.9500000002</v>
      </c>
      <c r="H121" s="6">
        <v>12251.66</v>
      </c>
      <c r="J121" s="1">
        <f t="shared" si="103"/>
        <v>8522.4</v>
      </c>
      <c r="K121" s="6">
        <f t="shared" si="104"/>
        <v>9785.8000000000011</v>
      </c>
      <c r="L121" s="1">
        <f t="shared" si="105"/>
        <v>794966895</v>
      </c>
      <c r="M121" s="1">
        <f t="shared" si="106"/>
        <v>1225166</v>
      </c>
      <c r="O121" s="1">
        <f t="shared" si="109"/>
        <v>648.86463956720968</v>
      </c>
      <c r="P121" s="1">
        <f t="shared" si="110"/>
        <v>0.87089456150749034</v>
      </c>
      <c r="Q121" s="1">
        <f t="shared" si="111"/>
        <v>6.4752241272577722</v>
      </c>
      <c r="R121" s="1">
        <f t="shared" si="112"/>
        <v>-0.13823436398374234</v>
      </c>
      <c r="S121" s="1">
        <f t="shared" si="113"/>
        <v>6.6134584912415146</v>
      </c>
      <c r="U121" s="6">
        <f t="shared" si="114"/>
        <v>18308.2</v>
      </c>
      <c r="V121" s="1">
        <f t="shared" si="115"/>
        <v>796192061</v>
      </c>
      <c r="W121" s="1">
        <f t="shared" si="116"/>
        <v>15.408338908397713</v>
      </c>
      <c r="Y121" s="1">
        <f t="shared" si="117"/>
        <v>0.42921294310557428</v>
      </c>
      <c r="Z121" s="1">
        <f t="shared" ref="Z121" si="120">AVERAGE(Y119:Y121)</f>
        <v>0.33569609955233631</v>
      </c>
      <c r="AA121">
        <f t="shared" ref="AA121" si="121">Z121-Z$100</f>
        <v>0.14439602739363971</v>
      </c>
      <c r="AB121" s="1">
        <f>_xlfn.STDEV.S(Y119:Y121)</f>
        <v>9.0638213620043928E-2</v>
      </c>
    </row>
    <row r="122" spans="1:28" x14ac:dyDescent="0.2">
      <c r="A122" s="11" t="s">
        <v>16</v>
      </c>
      <c r="B122" s="9">
        <v>0.08</v>
      </c>
      <c r="C122" s="2">
        <v>1</v>
      </c>
      <c r="E122" s="6">
        <v>1351.33</v>
      </c>
      <c r="F122" s="6">
        <v>1447.56</v>
      </c>
      <c r="G122" s="6">
        <v>1122.33</v>
      </c>
      <c r="H122" s="1">
        <v>40.08</v>
      </c>
      <c r="J122" s="1">
        <f t="shared" si="103"/>
        <v>13513.3</v>
      </c>
      <c r="K122" s="6">
        <f t="shared" si="104"/>
        <v>14475.599999999999</v>
      </c>
      <c r="L122" s="1">
        <f t="shared" si="105"/>
        <v>112233</v>
      </c>
      <c r="M122" s="1">
        <f t="shared" si="106"/>
        <v>4008</v>
      </c>
      <c r="O122" s="1">
        <f t="shared" si="109"/>
        <v>28.002245508982035</v>
      </c>
      <c r="P122" s="1">
        <f t="shared" si="110"/>
        <v>0.93352261736991904</v>
      </c>
      <c r="Q122" s="1">
        <f t="shared" si="111"/>
        <v>3.3322847037089751</v>
      </c>
      <c r="R122" s="1">
        <f t="shared" si="112"/>
        <v>-6.8790087724055302E-2</v>
      </c>
      <c r="S122" s="1">
        <f t="shared" si="113"/>
        <v>3.4010747914330306</v>
      </c>
      <c r="U122" s="6">
        <f t="shared" si="114"/>
        <v>27988.899999999998</v>
      </c>
      <c r="V122" s="1">
        <f t="shared" si="115"/>
        <v>116241</v>
      </c>
      <c r="W122" s="1">
        <f t="shared" si="116"/>
        <v>2.0541923260225379</v>
      </c>
      <c r="Y122" s="1">
        <f t="shared" si="117"/>
        <v>1.6556749571830087</v>
      </c>
    </row>
    <row r="123" spans="1:28" x14ac:dyDescent="0.2">
      <c r="A123" s="11" t="s">
        <v>16</v>
      </c>
      <c r="B123" s="9">
        <v>0.08</v>
      </c>
      <c r="C123" s="2">
        <v>2</v>
      </c>
      <c r="E123" s="6">
        <v>1594.52</v>
      </c>
      <c r="F123" s="6">
        <v>1436.37</v>
      </c>
      <c r="G123" s="6">
        <v>1491.3</v>
      </c>
      <c r="H123" s="6">
        <v>611188.23</v>
      </c>
      <c r="J123" s="1">
        <f t="shared" si="103"/>
        <v>15945.2</v>
      </c>
      <c r="K123" s="6">
        <f t="shared" si="104"/>
        <v>14363.699999999999</v>
      </c>
      <c r="L123" s="1">
        <f t="shared" si="105"/>
        <v>149130</v>
      </c>
      <c r="M123" s="1">
        <f t="shared" si="106"/>
        <v>61118823</v>
      </c>
      <c r="O123" s="1">
        <f t="shared" si="109"/>
        <v>2.4400011760697684E-3</v>
      </c>
      <c r="P123" s="1">
        <f t="shared" si="110"/>
        <v>1.1101039425774697</v>
      </c>
      <c r="Q123" s="1">
        <f t="shared" si="111"/>
        <v>-6.015756757681336</v>
      </c>
      <c r="R123" s="1">
        <f t="shared" si="112"/>
        <v>0.10445365290179237</v>
      </c>
      <c r="S123" s="1">
        <f t="shared" si="113"/>
        <v>-6.1202104105831285</v>
      </c>
      <c r="U123" s="6">
        <f t="shared" si="114"/>
        <v>30308.9</v>
      </c>
      <c r="V123" s="1">
        <f t="shared" si="115"/>
        <v>61267953</v>
      </c>
      <c r="W123" s="1">
        <f t="shared" si="116"/>
        <v>10.981175442069258</v>
      </c>
      <c r="Y123" s="1">
        <f t="shared" si="117"/>
        <v>-0.55733654770111341</v>
      </c>
    </row>
    <row r="124" spans="1:28" x14ac:dyDescent="0.2">
      <c r="A124" s="11" t="s">
        <v>16</v>
      </c>
      <c r="B124" s="9">
        <v>0.08</v>
      </c>
      <c r="C124" s="2">
        <v>3</v>
      </c>
      <c r="E124" s="1">
        <v>871.9</v>
      </c>
      <c r="F124" s="1">
        <v>886.41</v>
      </c>
      <c r="G124" s="6">
        <v>1080.43</v>
      </c>
      <c r="H124" s="1">
        <v>0</v>
      </c>
      <c r="J124" s="1">
        <f t="shared" si="103"/>
        <v>8719</v>
      </c>
      <c r="K124" s="6">
        <f t="shared" si="104"/>
        <v>8864.1</v>
      </c>
      <c r="L124" s="1">
        <f t="shared" si="105"/>
        <v>108043</v>
      </c>
      <c r="M124" s="1">
        <f t="shared" si="106"/>
        <v>0</v>
      </c>
      <c r="O124" s="1" t="e">
        <f t="shared" si="109"/>
        <v>#DIV/0!</v>
      </c>
      <c r="P124" s="1">
        <f t="shared" si="110"/>
        <v>0.98363059983529066</v>
      </c>
      <c r="Q124" s="1" t="e">
        <f t="shared" si="111"/>
        <v>#DIV/0!</v>
      </c>
      <c r="R124" s="1">
        <f t="shared" si="112"/>
        <v>-1.6504859084061033E-2</v>
      </c>
      <c r="S124" s="1" t="e">
        <f t="shared" si="113"/>
        <v>#DIV/0!</v>
      </c>
      <c r="U124" s="6">
        <f t="shared" si="114"/>
        <v>17583.099999999999</v>
      </c>
      <c r="V124" s="1">
        <f t="shared" si="115"/>
        <v>108043</v>
      </c>
      <c r="W124" s="1">
        <f t="shared" si="116"/>
        <v>2.6193442511125844</v>
      </c>
      <c r="Y124" s="1" t="e">
        <f t="shared" si="117"/>
        <v>#DIV/0!</v>
      </c>
      <c r="Z124" s="1" t="e">
        <f t="shared" ref="Z124" si="122">AVERAGE(Y122:Y124)</f>
        <v>#DIV/0!</v>
      </c>
      <c r="AA124" t="e">
        <f>Z124-Z$124</f>
        <v>#DIV/0!</v>
      </c>
      <c r="AB124" s="1" t="e">
        <f>_xlfn.STDEV.S(Y122:Y124)</f>
        <v>#DIV/0!</v>
      </c>
    </row>
    <row r="125" spans="1:28" x14ac:dyDescent="0.2">
      <c r="A125" s="11" t="s">
        <v>17</v>
      </c>
      <c r="B125" s="9">
        <v>0.08</v>
      </c>
      <c r="C125" s="2">
        <v>1</v>
      </c>
      <c r="E125" s="6">
        <v>1299.81</v>
      </c>
      <c r="F125" s="6">
        <v>1478.72</v>
      </c>
      <c r="G125" s="6">
        <v>1740.7</v>
      </c>
      <c r="H125" s="1">
        <v>40.020000000000003</v>
      </c>
      <c r="J125" s="1">
        <f t="shared" si="103"/>
        <v>12998.099999999999</v>
      </c>
      <c r="K125" s="6">
        <f t="shared" si="104"/>
        <v>14787.2</v>
      </c>
      <c r="L125" s="1">
        <f t="shared" si="105"/>
        <v>174070</v>
      </c>
      <c r="M125" s="1">
        <f t="shared" si="106"/>
        <v>4002.0000000000005</v>
      </c>
      <c r="O125" s="1">
        <f t="shared" si="109"/>
        <v>43.495752123938026</v>
      </c>
      <c r="P125" s="1">
        <f t="shared" si="110"/>
        <v>0.87901022505951076</v>
      </c>
      <c r="Q125" s="1">
        <f t="shared" si="111"/>
        <v>3.772663281003076</v>
      </c>
      <c r="R125" s="1">
        <f t="shared" si="112"/>
        <v>-0.12895874875994165</v>
      </c>
      <c r="S125" s="1">
        <f t="shared" si="113"/>
        <v>3.9016220297630175</v>
      </c>
      <c r="U125" s="6">
        <f t="shared" si="114"/>
        <v>27785.3</v>
      </c>
      <c r="V125" s="1">
        <f t="shared" si="115"/>
        <v>178072</v>
      </c>
      <c r="W125" s="1">
        <f t="shared" si="116"/>
        <v>2.6800669628653657</v>
      </c>
      <c r="Y125" s="1">
        <f t="shared" si="117"/>
        <v>1.4557927409364575</v>
      </c>
    </row>
    <row r="126" spans="1:28" x14ac:dyDescent="0.2">
      <c r="A126" s="11" t="s">
        <v>17</v>
      </c>
      <c r="B126" s="9">
        <v>0.08</v>
      </c>
      <c r="C126" s="2">
        <v>2</v>
      </c>
      <c r="E126" s="6">
        <v>1652.87</v>
      </c>
      <c r="F126" s="6">
        <v>1664.98</v>
      </c>
      <c r="G126" s="6">
        <v>1988.14</v>
      </c>
      <c r="H126" s="6">
        <v>639045.72</v>
      </c>
      <c r="J126" s="1">
        <f t="shared" si="103"/>
        <v>16528.699999999997</v>
      </c>
      <c r="K126" s="6">
        <f t="shared" si="104"/>
        <v>16649.8</v>
      </c>
      <c r="L126" s="1">
        <f t="shared" si="105"/>
        <v>198814</v>
      </c>
      <c r="M126" s="1">
        <f t="shared" si="106"/>
        <v>63904572</v>
      </c>
      <c r="O126" s="1">
        <f t="shared" si="109"/>
        <v>3.1111076058845991E-3</v>
      </c>
      <c r="P126" s="1">
        <f t="shared" si="110"/>
        <v>0.99272663935903116</v>
      </c>
      <c r="Q126" s="1">
        <f t="shared" si="111"/>
        <v>-5.7727764728237378</v>
      </c>
      <c r="R126" s="1">
        <f t="shared" si="112"/>
        <v>-7.2999404901170333E-3</v>
      </c>
      <c r="S126" s="1">
        <f t="shared" si="113"/>
        <v>-5.7654765323336212</v>
      </c>
      <c r="U126" s="6">
        <f t="shared" si="114"/>
        <v>33178.5</v>
      </c>
      <c r="V126" s="1">
        <f t="shared" si="115"/>
        <v>64103386</v>
      </c>
      <c r="W126" s="1">
        <f t="shared" si="116"/>
        <v>10.915936184477403</v>
      </c>
      <c r="Y126" s="1">
        <f t="shared" si="117"/>
        <v>-0.5281705970883378</v>
      </c>
    </row>
    <row r="127" spans="1:28" x14ac:dyDescent="0.2">
      <c r="A127" s="11" t="s">
        <v>17</v>
      </c>
      <c r="B127" s="9">
        <v>0.08</v>
      </c>
      <c r="C127" s="2">
        <v>3</v>
      </c>
      <c r="E127" s="1">
        <v>822.97</v>
      </c>
      <c r="F127" s="1">
        <v>976</v>
      </c>
      <c r="G127" s="6">
        <v>1002.08</v>
      </c>
      <c r="H127" s="1">
        <v>100.21</v>
      </c>
      <c r="J127" s="1">
        <f t="shared" si="103"/>
        <v>8229.7000000000007</v>
      </c>
      <c r="K127" s="6">
        <f t="shared" si="104"/>
        <v>9760</v>
      </c>
      <c r="L127" s="1">
        <f t="shared" si="105"/>
        <v>100208</v>
      </c>
      <c r="M127" s="1">
        <f t="shared" si="106"/>
        <v>10021</v>
      </c>
      <c r="O127" s="1">
        <f t="shared" si="109"/>
        <v>9.9998004191198486</v>
      </c>
      <c r="P127" s="1">
        <f t="shared" si="110"/>
        <v>0.84320696721311483</v>
      </c>
      <c r="Q127" s="1">
        <f t="shared" si="111"/>
        <v>2.3025651347068652</v>
      </c>
      <c r="R127" s="1">
        <f t="shared" si="112"/>
        <v>-0.17054283840527332</v>
      </c>
      <c r="S127" s="1">
        <f t="shared" si="113"/>
        <v>2.4731079731121386</v>
      </c>
      <c r="U127" s="6">
        <f t="shared" si="114"/>
        <v>17989.7</v>
      </c>
      <c r="V127" s="1">
        <f t="shared" si="115"/>
        <v>110229</v>
      </c>
      <c r="W127" s="1">
        <f t="shared" si="116"/>
        <v>2.6152607973343533</v>
      </c>
      <c r="Y127" s="1">
        <f t="shared" si="117"/>
        <v>0.94564487627119009</v>
      </c>
      <c r="Z127" s="1">
        <f t="shared" ref="Z127" si="123">AVERAGE(Y125:Y127)</f>
        <v>0.62442234003976993</v>
      </c>
      <c r="AA127" t="e">
        <f t="shared" ref="AA127" si="124">Z127-Z$124</f>
        <v>#DIV/0!</v>
      </c>
      <c r="AB127" s="1">
        <f>_xlfn.STDEV.S(Y125:Y127)</f>
        <v>1.0302502462964187</v>
      </c>
    </row>
    <row r="128" spans="1:28" x14ac:dyDescent="0.2">
      <c r="A128" s="11" t="s">
        <v>20</v>
      </c>
      <c r="B128" s="9">
        <v>0.08</v>
      </c>
      <c r="C128" s="2">
        <v>1</v>
      </c>
      <c r="E128" s="6">
        <v>1309.03</v>
      </c>
      <c r="F128" s="6">
        <v>1511.67</v>
      </c>
      <c r="G128" s="6">
        <v>69086.710000000006</v>
      </c>
      <c r="H128" s="6">
        <v>827791.93</v>
      </c>
      <c r="J128" s="1">
        <f t="shared" si="103"/>
        <v>13090.3</v>
      </c>
      <c r="K128" s="6">
        <f t="shared" si="104"/>
        <v>15116.7</v>
      </c>
      <c r="L128" s="1">
        <f t="shared" si="105"/>
        <v>6908671.0000000009</v>
      </c>
      <c r="M128" s="1">
        <f t="shared" si="106"/>
        <v>82779193</v>
      </c>
      <c r="O128" s="1">
        <f t="shared" si="109"/>
        <v>8.3459028164239307E-2</v>
      </c>
      <c r="P128" s="1">
        <f t="shared" si="110"/>
        <v>0.86594957894249402</v>
      </c>
      <c r="Q128" s="1">
        <f t="shared" si="111"/>
        <v>-2.4833994482162733</v>
      </c>
      <c r="R128" s="1">
        <f t="shared" si="112"/>
        <v>-0.14392859504486796</v>
      </c>
      <c r="S128" s="1">
        <f t="shared" si="113"/>
        <v>-2.3394708531714055</v>
      </c>
      <c r="U128" s="6">
        <f t="shared" si="114"/>
        <v>28207</v>
      </c>
      <c r="V128" s="1">
        <f t="shared" si="115"/>
        <v>89687864</v>
      </c>
      <c r="W128" s="1">
        <f t="shared" si="116"/>
        <v>11.63464383258178</v>
      </c>
      <c r="Y128" s="1">
        <f t="shared" si="117"/>
        <v>-0.20107799489486103</v>
      </c>
    </row>
    <row r="129" spans="1:28" x14ac:dyDescent="0.2">
      <c r="A129" s="11" t="s">
        <v>20</v>
      </c>
      <c r="B129" s="9">
        <v>0.08</v>
      </c>
      <c r="C129" s="2">
        <v>2</v>
      </c>
      <c r="E129" s="6">
        <v>1497.27</v>
      </c>
      <c r="F129" s="6">
        <v>1638.21</v>
      </c>
      <c r="G129" s="6">
        <v>327228.52</v>
      </c>
      <c r="H129" s="1">
        <v>20.98</v>
      </c>
      <c r="J129" s="1">
        <f t="shared" si="103"/>
        <v>14972.7</v>
      </c>
      <c r="K129" s="6">
        <f t="shared" si="104"/>
        <v>16382.1</v>
      </c>
      <c r="L129" s="1">
        <f t="shared" si="105"/>
        <v>32722852</v>
      </c>
      <c r="M129" s="1">
        <f t="shared" si="106"/>
        <v>2098</v>
      </c>
      <c r="O129" s="1">
        <f t="shared" si="109"/>
        <v>15597.164918970448</v>
      </c>
      <c r="P129" s="1">
        <f t="shared" si="110"/>
        <v>0.91396707381837494</v>
      </c>
      <c r="Q129" s="1">
        <f t="shared" si="111"/>
        <v>9.6548444407582146</v>
      </c>
      <c r="R129" s="1">
        <f t="shared" si="112"/>
        <v>-8.9960732445612979E-2</v>
      </c>
      <c r="S129" s="1">
        <f t="shared" si="113"/>
        <v>9.7448051732038277</v>
      </c>
      <c r="U129" s="6">
        <f t="shared" si="114"/>
        <v>31354.800000000003</v>
      </c>
      <c r="V129" s="1">
        <f t="shared" si="115"/>
        <v>32724950</v>
      </c>
      <c r="W129" s="1">
        <f t="shared" si="116"/>
        <v>10.027488955334967</v>
      </c>
      <c r="Y129" s="1">
        <f t="shared" si="117"/>
        <v>0.97180911558314487</v>
      </c>
    </row>
    <row r="130" spans="1:28" x14ac:dyDescent="0.2">
      <c r="A130" s="11" t="s">
        <v>20</v>
      </c>
      <c r="B130" s="9">
        <v>0.08</v>
      </c>
      <c r="C130" s="2">
        <v>3</v>
      </c>
      <c r="E130" s="1">
        <v>916.69</v>
      </c>
      <c r="F130" s="1">
        <v>944.48</v>
      </c>
      <c r="G130" s="6">
        <v>678616.82</v>
      </c>
      <c r="H130" s="1">
        <v>0</v>
      </c>
      <c r="J130" s="1">
        <f t="shared" si="103"/>
        <v>9166.9000000000015</v>
      </c>
      <c r="K130" s="6">
        <f t="shared" si="104"/>
        <v>9444.7999999999993</v>
      </c>
      <c r="L130" s="1">
        <f t="shared" si="105"/>
        <v>67861682</v>
      </c>
      <c r="M130" s="1">
        <f t="shared" si="106"/>
        <v>0</v>
      </c>
      <c r="O130" s="1" t="e">
        <f t="shared" si="109"/>
        <v>#DIV/0!</v>
      </c>
      <c r="P130" s="1">
        <f t="shared" si="110"/>
        <v>0.97057640182957838</v>
      </c>
      <c r="Q130" s="1" t="e">
        <f t="shared" si="111"/>
        <v>#DIV/0!</v>
      </c>
      <c r="R130" s="1">
        <f t="shared" si="112"/>
        <v>-2.986515527837864E-2</v>
      </c>
      <c r="S130" s="1" t="e">
        <f t="shared" si="113"/>
        <v>#DIV/0!</v>
      </c>
      <c r="U130" s="6">
        <f t="shared" si="114"/>
        <v>18611.7</v>
      </c>
      <c r="V130" s="1">
        <f t="shared" si="115"/>
        <v>67861682</v>
      </c>
      <c r="W130" s="1">
        <f t="shared" si="116"/>
        <v>11.832171635627381</v>
      </c>
      <c r="Y130" s="1" t="e">
        <f t="shared" si="117"/>
        <v>#DIV/0!</v>
      </c>
      <c r="Z130" s="1" t="e">
        <f t="shared" ref="Z130" si="125">AVERAGE(Y128:Y130)</f>
        <v>#DIV/0!</v>
      </c>
      <c r="AA130" t="e">
        <f t="shared" ref="AA130" si="126">Z130-Z$124</f>
        <v>#DIV/0!</v>
      </c>
      <c r="AB130" s="1" t="e">
        <f>_xlfn.STDEV.S(Y128:Y130)</f>
        <v>#DIV/0!</v>
      </c>
    </row>
    <row r="131" spans="1:28" x14ac:dyDescent="0.2">
      <c r="A131" s="11" t="s">
        <v>18</v>
      </c>
      <c r="B131" s="9">
        <v>0.08</v>
      </c>
      <c r="C131" s="2">
        <v>1</v>
      </c>
      <c r="E131" s="6">
        <v>1318.21</v>
      </c>
      <c r="F131" s="6">
        <v>1489.88</v>
      </c>
      <c r="G131" s="6">
        <v>2120.85</v>
      </c>
      <c r="H131" s="6">
        <v>217707.11</v>
      </c>
      <c r="J131" s="1">
        <f t="shared" si="103"/>
        <v>13182.1</v>
      </c>
      <c r="K131" s="6">
        <f t="shared" si="104"/>
        <v>14898.800000000001</v>
      </c>
      <c r="L131" s="1">
        <f t="shared" si="105"/>
        <v>212085</v>
      </c>
      <c r="M131" s="1">
        <f t="shared" si="106"/>
        <v>21770711</v>
      </c>
      <c r="O131" s="1">
        <f t="shared" si="109"/>
        <v>9.7417580895727291E-3</v>
      </c>
      <c r="P131" s="1">
        <f t="shared" si="110"/>
        <v>0.88477595511047868</v>
      </c>
      <c r="Q131" s="1">
        <f t="shared" si="111"/>
        <v>-4.631333675606701</v>
      </c>
      <c r="R131" s="1">
        <f t="shared" si="112"/>
        <v>-0.12242082409137602</v>
      </c>
      <c r="S131" s="1">
        <f t="shared" si="113"/>
        <v>-4.5089128515153245</v>
      </c>
      <c r="U131" s="6">
        <f t="shared" si="114"/>
        <v>28080.9</v>
      </c>
      <c r="V131" s="1">
        <f t="shared" si="115"/>
        <v>21982796</v>
      </c>
      <c r="W131" s="1">
        <f t="shared" si="116"/>
        <v>9.6125700044114897</v>
      </c>
      <c r="Y131" s="1">
        <f t="shared" si="117"/>
        <v>-0.4690642408269643</v>
      </c>
    </row>
    <row r="132" spans="1:28" x14ac:dyDescent="0.2">
      <c r="A132" s="11" t="s">
        <v>18</v>
      </c>
      <c r="B132" s="9">
        <v>0.08</v>
      </c>
      <c r="C132" s="2">
        <v>2</v>
      </c>
      <c r="E132" s="6">
        <v>1658.92</v>
      </c>
      <c r="F132" s="6">
        <v>1566.33</v>
      </c>
      <c r="G132" s="6">
        <v>1254.01</v>
      </c>
      <c r="H132" s="6">
        <v>596419.13</v>
      </c>
      <c r="J132" s="1">
        <f t="shared" si="103"/>
        <v>16589.2</v>
      </c>
      <c r="K132" s="6">
        <f t="shared" si="104"/>
        <v>15663.3</v>
      </c>
      <c r="L132" s="1">
        <f t="shared" si="105"/>
        <v>125401</v>
      </c>
      <c r="M132" s="1">
        <f t="shared" si="106"/>
        <v>59641913</v>
      </c>
      <c r="O132" s="1">
        <f t="shared" si="109"/>
        <v>2.1025650200053106E-3</v>
      </c>
      <c r="P132" s="1">
        <f t="shared" si="110"/>
        <v>1.0591127029425473</v>
      </c>
      <c r="Q132" s="1">
        <f t="shared" si="111"/>
        <v>-6.1645972415036363</v>
      </c>
      <c r="R132" s="1">
        <f t="shared" si="112"/>
        <v>5.7431484887284258E-2</v>
      </c>
      <c r="S132" s="1">
        <f t="shared" si="113"/>
        <v>-6.2220287263909206</v>
      </c>
      <c r="U132" s="6">
        <f t="shared" si="114"/>
        <v>32252.5</v>
      </c>
      <c r="V132" s="1">
        <f t="shared" si="115"/>
        <v>59767314</v>
      </c>
      <c r="W132" s="1">
        <f t="shared" si="116"/>
        <v>10.855729999767396</v>
      </c>
      <c r="Y132" s="1">
        <f t="shared" si="117"/>
        <v>-0.57315617895104598</v>
      </c>
    </row>
    <row r="133" spans="1:28" x14ac:dyDescent="0.2">
      <c r="A133" s="11" t="s">
        <v>18</v>
      </c>
      <c r="B133" s="9">
        <v>0.08</v>
      </c>
      <c r="C133" s="2">
        <v>3</v>
      </c>
      <c r="E133" s="1">
        <v>944.09</v>
      </c>
      <c r="F133" s="1">
        <v>904.65</v>
      </c>
      <c r="G133" s="6">
        <v>1079.57</v>
      </c>
      <c r="H133" s="1">
        <v>0</v>
      </c>
      <c r="J133" s="1">
        <f t="shared" si="103"/>
        <v>9440.9</v>
      </c>
      <c r="K133" s="6">
        <f t="shared" si="104"/>
        <v>9046.5</v>
      </c>
      <c r="L133" s="1">
        <f t="shared" si="105"/>
        <v>107957</v>
      </c>
      <c r="M133" s="1">
        <f t="shared" si="106"/>
        <v>0</v>
      </c>
      <c r="O133" s="1" t="e">
        <f t="shared" si="109"/>
        <v>#DIV/0!</v>
      </c>
      <c r="P133" s="1">
        <f t="shared" si="110"/>
        <v>1.0435969712043331</v>
      </c>
      <c r="Q133" s="1" t="e">
        <f t="shared" si="111"/>
        <v>#DIV/0!</v>
      </c>
      <c r="R133" s="1">
        <f t="shared" si="112"/>
        <v>4.2673372018974039E-2</v>
      </c>
      <c r="S133" s="1" t="e">
        <f t="shared" si="113"/>
        <v>#DIV/0!</v>
      </c>
      <c r="U133" s="6">
        <f t="shared" si="114"/>
        <v>18487.400000000001</v>
      </c>
      <c r="V133" s="1">
        <f t="shared" si="115"/>
        <v>107957</v>
      </c>
      <c r="W133" s="1">
        <f t="shared" si="116"/>
        <v>2.5458425428585123</v>
      </c>
      <c r="Y133" s="1" t="e">
        <f t="shared" si="117"/>
        <v>#DIV/0!</v>
      </c>
      <c r="Z133" s="1" t="e">
        <f t="shared" ref="Z133" si="127">AVERAGE(Y131:Y133)</f>
        <v>#DIV/0!</v>
      </c>
      <c r="AA133" t="e">
        <f t="shared" ref="AA133" si="128">Z133-Z$124</f>
        <v>#DIV/0!</v>
      </c>
      <c r="AB133" s="1" t="e">
        <f>_xlfn.STDEV.S(Y131:Y133)</f>
        <v>#DIV/0!</v>
      </c>
    </row>
    <row r="134" spans="1:28" x14ac:dyDescent="0.2">
      <c r="A134" s="11" t="s">
        <v>19</v>
      </c>
      <c r="B134" s="9">
        <v>0.08</v>
      </c>
      <c r="C134" s="2">
        <v>1</v>
      </c>
      <c r="E134" s="6">
        <v>1387.34</v>
      </c>
      <c r="F134" s="6">
        <v>1410.93</v>
      </c>
      <c r="G134" s="6">
        <v>9325851.5600000005</v>
      </c>
      <c r="H134" s="1">
        <v>0</v>
      </c>
      <c r="J134" s="1">
        <f t="shared" si="103"/>
        <v>13873.4</v>
      </c>
      <c r="K134" s="6">
        <f t="shared" si="104"/>
        <v>14109.300000000001</v>
      </c>
      <c r="L134" s="1">
        <f t="shared" si="105"/>
        <v>932585156</v>
      </c>
      <c r="M134" s="1">
        <f t="shared" si="106"/>
        <v>0</v>
      </c>
      <c r="O134" s="1" t="e">
        <f t="shared" si="109"/>
        <v>#DIV/0!</v>
      </c>
      <c r="P134" s="1">
        <f t="shared" si="110"/>
        <v>0.9832805312807863</v>
      </c>
      <c r="Q134" s="1" t="e">
        <f t="shared" si="111"/>
        <v>#DIV/0!</v>
      </c>
      <c r="R134" s="1">
        <f t="shared" si="112"/>
        <v>-1.6860816760707095E-2</v>
      </c>
      <c r="S134" s="1" t="e">
        <f t="shared" si="113"/>
        <v>#DIV/0!</v>
      </c>
      <c r="U134" s="6">
        <f t="shared" si="114"/>
        <v>27982.7</v>
      </c>
      <c r="V134" s="1">
        <f t="shared" si="115"/>
        <v>932585156</v>
      </c>
      <c r="W134" s="1">
        <f t="shared" si="116"/>
        <v>15.024412673719752</v>
      </c>
      <c r="Y134" s="1" t="e">
        <f t="shared" si="117"/>
        <v>#DIV/0!</v>
      </c>
    </row>
    <row r="135" spans="1:28" x14ac:dyDescent="0.2">
      <c r="A135" s="11" t="s">
        <v>19</v>
      </c>
      <c r="B135" s="9">
        <v>0.08</v>
      </c>
      <c r="C135" s="2">
        <v>2</v>
      </c>
      <c r="E135" s="6">
        <v>1477.8</v>
      </c>
      <c r="F135" s="6">
        <v>1552.18</v>
      </c>
      <c r="G135" s="6">
        <v>7943065.4299999997</v>
      </c>
      <c r="H135" s="1">
        <v>331.02</v>
      </c>
      <c r="J135" s="1">
        <f t="shared" si="103"/>
        <v>14778</v>
      </c>
      <c r="K135" s="6">
        <f t="shared" si="104"/>
        <v>15521.800000000001</v>
      </c>
      <c r="L135" s="1">
        <f t="shared" si="105"/>
        <v>794306543</v>
      </c>
      <c r="M135" s="1">
        <f t="shared" si="106"/>
        <v>33102</v>
      </c>
      <c r="O135" s="1">
        <f t="shared" si="109"/>
        <v>23995.726632831855</v>
      </c>
      <c r="P135" s="1">
        <f t="shared" si="110"/>
        <v>0.95208029996521015</v>
      </c>
      <c r="Q135" s="1">
        <f t="shared" si="111"/>
        <v>10.085631036510719</v>
      </c>
      <c r="R135" s="1">
        <f t="shared" si="112"/>
        <v>-4.9105899044971715E-2</v>
      </c>
      <c r="S135" s="1">
        <f t="shared" si="113"/>
        <v>10.13473693555569</v>
      </c>
      <c r="U135" s="6">
        <f t="shared" si="114"/>
        <v>30299.800000000003</v>
      </c>
      <c r="V135" s="1">
        <f t="shared" si="115"/>
        <v>794339645</v>
      </c>
      <c r="W135" s="1">
        <f t="shared" si="116"/>
        <v>14.678160117733318</v>
      </c>
      <c r="Y135" s="1">
        <f t="shared" si="117"/>
        <v>0.69046371304476217</v>
      </c>
    </row>
    <row r="136" spans="1:28" x14ac:dyDescent="0.2">
      <c r="A136" s="11" t="s">
        <v>19</v>
      </c>
      <c r="B136" s="9">
        <v>0.08</v>
      </c>
      <c r="C136" s="2">
        <v>3</v>
      </c>
      <c r="E136" s="1">
        <v>932.02</v>
      </c>
      <c r="F136" s="1">
        <v>949.71</v>
      </c>
      <c r="G136" s="6">
        <v>8905096.6799999997</v>
      </c>
      <c r="H136" s="1">
        <v>0</v>
      </c>
      <c r="J136" s="1">
        <f t="shared" si="103"/>
        <v>9320.2000000000007</v>
      </c>
      <c r="K136" s="6">
        <f t="shared" si="104"/>
        <v>9497.1</v>
      </c>
      <c r="L136" s="1">
        <f t="shared" si="105"/>
        <v>890509668</v>
      </c>
      <c r="M136" s="1">
        <f t="shared" si="106"/>
        <v>0</v>
      </c>
      <c r="O136" s="1" t="e">
        <f t="shared" si="109"/>
        <v>#DIV/0!</v>
      </c>
      <c r="P136" s="1">
        <f t="shared" si="110"/>
        <v>0.98137326131134772</v>
      </c>
      <c r="Q136" s="1" t="e">
        <f t="shared" si="111"/>
        <v>#DIV/0!</v>
      </c>
      <c r="R136" s="1">
        <f t="shared" si="112"/>
        <v>-1.8802401151596669E-2</v>
      </c>
      <c r="S136" s="1" t="e">
        <f t="shared" si="113"/>
        <v>#DIV/0!</v>
      </c>
      <c r="U136" s="6">
        <f t="shared" si="114"/>
        <v>18817.300000000003</v>
      </c>
      <c r="V136" s="1">
        <f t="shared" si="115"/>
        <v>890509668</v>
      </c>
      <c r="W136" s="1">
        <f t="shared" si="116"/>
        <v>15.530284016034173</v>
      </c>
      <c r="Y136" s="1" t="e">
        <f t="shared" si="117"/>
        <v>#DIV/0!</v>
      </c>
      <c r="Z136" s="1" t="e">
        <f t="shared" ref="Z136" si="129">AVERAGE(Y134:Y136)</f>
        <v>#DIV/0!</v>
      </c>
      <c r="AA136" t="e">
        <f t="shared" ref="AA136" si="130">Z136-Z$124</f>
        <v>#DIV/0!</v>
      </c>
      <c r="AB136" s="1" t="e">
        <f>_xlfn.STDEV.S(Y134:Y136)</f>
        <v>#DIV/0!</v>
      </c>
    </row>
    <row r="137" spans="1:28" x14ac:dyDescent="0.2">
      <c r="A137" s="11" t="s">
        <v>21</v>
      </c>
      <c r="B137" s="9">
        <v>0.08</v>
      </c>
      <c r="C137" s="2">
        <v>1</v>
      </c>
      <c r="E137" s="6">
        <v>1392.33</v>
      </c>
      <c r="F137" s="6">
        <v>1107.3499999999999</v>
      </c>
      <c r="G137" s="6">
        <v>9647200.1999999993</v>
      </c>
      <c r="H137" s="1">
        <v>400</v>
      </c>
      <c r="J137" s="1">
        <f t="shared" si="103"/>
        <v>13923.3</v>
      </c>
      <c r="K137" s="6">
        <f t="shared" si="104"/>
        <v>11073.5</v>
      </c>
      <c r="L137" s="1">
        <f t="shared" si="105"/>
        <v>964720019.99999988</v>
      </c>
      <c r="M137" s="1">
        <f t="shared" si="106"/>
        <v>40000</v>
      </c>
      <c r="O137" s="1">
        <f t="shared" si="109"/>
        <v>24118.000499999998</v>
      </c>
      <c r="P137" s="1">
        <f t="shared" si="110"/>
        <v>1.257353140380187</v>
      </c>
      <c r="Q137" s="1">
        <f t="shared" si="111"/>
        <v>10.090713749394942</v>
      </c>
      <c r="R137" s="1">
        <f t="shared" si="112"/>
        <v>0.22900882919762119</v>
      </c>
      <c r="S137" s="1">
        <f t="shared" si="113"/>
        <v>9.8617049201973206</v>
      </c>
      <c r="U137" s="6">
        <f t="shared" si="114"/>
        <v>24996.799999999999</v>
      </c>
      <c r="V137" s="1">
        <f t="shared" si="115"/>
        <v>964760019.99999988</v>
      </c>
      <c r="W137" s="1">
        <f t="shared" si="116"/>
        <v>15.236139084125561</v>
      </c>
      <c r="Y137" s="1">
        <f t="shared" si="117"/>
        <v>0.64725747551570789</v>
      </c>
    </row>
    <row r="138" spans="1:28" x14ac:dyDescent="0.2">
      <c r="A138" s="11" t="s">
        <v>21</v>
      </c>
      <c r="B138" s="9">
        <v>0.08</v>
      </c>
      <c r="C138" s="2">
        <v>2</v>
      </c>
      <c r="E138" s="6">
        <v>1588.12</v>
      </c>
      <c r="F138" s="6">
        <v>1624.97</v>
      </c>
      <c r="G138" s="6">
        <v>7971201.6600000001</v>
      </c>
      <c r="H138" s="1">
        <v>331.02</v>
      </c>
      <c r="J138" s="1">
        <f t="shared" si="103"/>
        <v>15881.199999999999</v>
      </c>
      <c r="K138" s="6">
        <f t="shared" si="104"/>
        <v>16249.7</v>
      </c>
      <c r="L138" s="1">
        <f t="shared" si="105"/>
        <v>797120166</v>
      </c>
      <c r="M138" s="1">
        <f t="shared" si="106"/>
        <v>33102</v>
      </c>
      <c r="O138" s="1">
        <f t="shared" si="109"/>
        <v>24080.725212978068</v>
      </c>
      <c r="P138" s="1">
        <f t="shared" si="110"/>
        <v>0.97732265826446019</v>
      </c>
      <c r="Q138" s="1">
        <f t="shared" si="111"/>
        <v>10.089167015787281</v>
      </c>
      <c r="R138" s="1">
        <f t="shared" si="112"/>
        <v>-2.293842735227242E-2</v>
      </c>
      <c r="S138" s="1">
        <f t="shared" si="113"/>
        <v>10.112105443139553</v>
      </c>
      <c r="U138" s="6">
        <f t="shared" si="114"/>
        <v>32130.9</v>
      </c>
      <c r="V138" s="1">
        <f t="shared" si="115"/>
        <v>797153268</v>
      </c>
      <c r="W138" s="1">
        <f t="shared" si="116"/>
        <v>14.598608124348981</v>
      </c>
      <c r="Y138" s="1">
        <f t="shared" si="117"/>
        <v>0.69267599739687502</v>
      </c>
    </row>
    <row r="139" spans="1:28" x14ac:dyDescent="0.2">
      <c r="A139" s="11" t="s">
        <v>21</v>
      </c>
      <c r="B139" s="9">
        <v>0.08</v>
      </c>
      <c r="C139" s="2">
        <v>3</v>
      </c>
      <c r="E139" s="1">
        <v>853.22</v>
      </c>
      <c r="F139" s="1">
        <v>916.91</v>
      </c>
      <c r="G139" s="6">
        <v>8431172.8499999996</v>
      </c>
      <c r="H139" s="1">
        <v>0</v>
      </c>
      <c r="J139" s="1">
        <f t="shared" si="103"/>
        <v>8532.2000000000007</v>
      </c>
      <c r="K139" s="6">
        <f t="shared" si="104"/>
        <v>9169.1</v>
      </c>
      <c r="L139" s="1">
        <f t="shared" si="105"/>
        <v>843117285</v>
      </c>
      <c r="M139" s="1">
        <f t="shared" si="106"/>
        <v>0</v>
      </c>
      <c r="O139" s="1" t="e">
        <f t="shared" si="109"/>
        <v>#DIV/0!</v>
      </c>
      <c r="P139" s="1">
        <f t="shared" si="110"/>
        <v>0.93053843888713184</v>
      </c>
      <c r="Q139" s="1" t="e">
        <f t="shared" si="111"/>
        <v>#DIV/0!</v>
      </c>
      <c r="R139" s="1">
        <f t="shared" si="112"/>
        <v>-7.199189382600045E-2</v>
      </c>
      <c r="S139" s="1" t="e">
        <f t="shared" si="113"/>
        <v>#DIV/0!</v>
      </c>
      <c r="U139" s="6">
        <f t="shared" si="114"/>
        <v>17701.300000000003</v>
      </c>
      <c r="V139" s="1">
        <f t="shared" si="115"/>
        <v>843117285</v>
      </c>
      <c r="W139" s="1">
        <f t="shared" si="116"/>
        <v>15.539590399125212</v>
      </c>
      <c r="Y139" s="1" t="e">
        <f t="shared" si="117"/>
        <v>#DIV/0!</v>
      </c>
      <c r="Z139" s="1" t="e">
        <f t="shared" ref="Z139" si="131">AVERAGE(Y137:Y139)</f>
        <v>#DIV/0!</v>
      </c>
      <c r="AA139" t="e">
        <f t="shared" ref="AA139" si="132">Z139-Z$124</f>
        <v>#DIV/0!</v>
      </c>
      <c r="AB139" s="1" t="e">
        <f>_xlfn.STDEV.S(Y137:Y139)</f>
        <v>#DIV/0!</v>
      </c>
    </row>
    <row r="140" spans="1:28" x14ac:dyDescent="0.2">
      <c r="A140" s="11" t="s">
        <v>22</v>
      </c>
      <c r="B140" s="9">
        <v>0.08</v>
      </c>
      <c r="C140" s="2">
        <v>1</v>
      </c>
      <c r="E140" s="6">
        <v>1278.97</v>
      </c>
      <c r="F140" s="6">
        <v>1399.54</v>
      </c>
      <c r="G140" s="6">
        <v>9518650.3900000006</v>
      </c>
      <c r="H140" s="1">
        <v>0</v>
      </c>
      <c r="J140" s="1">
        <f t="shared" si="103"/>
        <v>12789.7</v>
      </c>
      <c r="K140" s="6">
        <f t="shared" si="104"/>
        <v>13995.4</v>
      </c>
      <c r="L140" s="1">
        <f t="shared" si="105"/>
        <v>951865039</v>
      </c>
      <c r="M140" s="1">
        <f t="shared" si="106"/>
        <v>0</v>
      </c>
      <c r="O140" s="1" t="e">
        <f t="shared" si="109"/>
        <v>#DIV/0!</v>
      </c>
      <c r="P140" s="1">
        <f t="shared" si="110"/>
        <v>0.9138502650871001</v>
      </c>
      <c r="Q140" s="1" t="e">
        <f t="shared" si="111"/>
        <v>#DIV/0!</v>
      </c>
      <c r="R140" s="1">
        <f t="shared" si="112"/>
        <v>-9.0088544704472293E-2</v>
      </c>
      <c r="S140" s="1" t="e">
        <f t="shared" si="113"/>
        <v>#DIV/0!</v>
      </c>
      <c r="U140" s="6">
        <f t="shared" si="114"/>
        <v>26785.1</v>
      </c>
      <c r="V140" s="1">
        <f t="shared" si="115"/>
        <v>951865039</v>
      </c>
      <c r="W140" s="1">
        <f t="shared" si="116"/>
        <v>15.117038731577793</v>
      </c>
      <c r="Y140" s="1" t="e">
        <f t="shared" si="117"/>
        <v>#DIV/0!</v>
      </c>
    </row>
    <row r="141" spans="1:28" x14ac:dyDescent="0.2">
      <c r="A141" s="11" t="s">
        <v>22</v>
      </c>
      <c r="B141" s="9">
        <v>0.08</v>
      </c>
      <c r="C141" s="2">
        <v>2</v>
      </c>
      <c r="E141" s="6">
        <v>1499.81</v>
      </c>
      <c r="F141" s="6">
        <v>1496.76</v>
      </c>
      <c r="G141" s="6">
        <v>7705863.7699999996</v>
      </c>
      <c r="H141" s="1">
        <v>0</v>
      </c>
      <c r="J141" s="1">
        <f t="shared" si="103"/>
        <v>14998.099999999999</v>
      </c>
      <c r="K141" s="6">
        <f t="shared" si="104"/>
        <v>14967.6</v>
      </c>
      <c r="L141" s="1">
        <f t="shared" si="105"/>
        <v>770586377</v>
      </c>
      <c r="M141" s="1">
        <f t="shared" si="106"/>
        <v>0</v>
      </c>
      <c r="O141" s="1" t="e">
        <f t="shared" si="109"/>
        <v>#DIV/0!</v>
      </c>
      <c r="P141" s="1">
        <f t="shared" si="110"/>
        <v>1.0020377348405889</v>
      </c>
      <c r="Q141" s="1" t="e">
        <f t="shared" si="111"/>
        <v>#DIV/0!</v>
      </c>
      <c r="R141" s="1">
        <f t="shared" si="112"/>
        <v>2.0356614751168753E-3</v>
      </c>
      <c r="S141" s="1" t="e">
        <f t="shared" si="113"/>
        <v>#DIV/0!</v>
      </c>
      <c r="U141" s="6">
        <f t="shared" si="114"/>
        <v>29965.699999999997</v>
      </c>
      <c r="V141" s="1">
        <f t="shared" si="115"/>
        <v>770586377</v>
      </c>
      <c r="W141" s="1">
        <f t="shared" si="116"/>
        <v>14.650356985016506</v>
      </c>
      <c r="Y141" s="1" t="e">
        <f t="shared" si="117"/>
        <v>#DIV/0!</v>
      </c>
    </row>
    <row r="142" spans="1:28" x14ac:dyDescent="0.2">
      <c r="A142" s="11" t="s">
        <v>22</v>
      </c>
      <c r="B142" s="9">
        <v>0.08</v>
      </c>
      <c r="C142" s="2">
        <v>3</v>
      </c>
      <c r="E142" s="1">
        <v>855.77</v>
      </c>
      <c r="F142" s="1">
        <v>917.76</v>
      </c>
      <c r="G142" s="6">
        <v>8416461.9100000001</v>
      </c>
      <c r="H142" s="1">
        <v>0</v>
      </c>
      <c r="J142" s="1">
        <f t="shared" si="103"/>
        <v>8557.7000000000007</v>
      </c>
      <c r="K142" s="6">
        <f t="shared" si="104"/>
        <v>9177.6</v>
      </c>
      <c r="L142" s="1">
        <f t="shared" si="105"/>
        <v>841646191</v>
      </c>
      <c r="M142" s="1">
        <f t="shared" si="106"/>
        <v>0</v>
      </c>
      <c r="O142" s="1" t="e">
        <f t="shared" si="109"/>
        <v>#DIV/0!</v>
      </c>
      <c r="P142" s="1">
        <f t="shared" si="110"/>
        <v>0.9324551080892608</v>
      </c>
      <c r="Q142" s="1" t="e">
        <f t="shared" si="111"/>
        <v>#DIV/0!</v>
      </c>
      <c r="R142" s="1">
        <f t="shared" si="112"/>
        <v>-6.9934270082241443E-2</v>
      </c>
      <c r="S142" s="1" t="e">
        <f t="shared" si="113"/>
        <v>#DIV/0!</v>
      </c>
      <c r="U142" s="6">
        <f t="shared" si="114"/>
        <v>17735.300000000003</v>
      </c>
      <c r="V142" s="1">
        <f t="shared" si="115"/>
        <v>841646191</v>
      </c>
      <c r="W142" s="1">
        <f t="shared" si="116"/>
        <v>15.534302529685728</v>
      </c>
      <c r="Y142" s="1" t="e">
        <f t="shared" si="117"/>
        <v>#DIV/0!</v>
      </c>
      <c r="Z142" s="1" t="e">
        <f t="shared" ref="Z142" si="133">AVERAGE(Y140:Y142)</f>
        <v>#DIV/0!</v>
      </c>
      <c r="AA142" t="e">
        <f t="shared" ref="AA142" si="134">Z142-Z$124</f>
        <v>#DIV/0!</v>
      </c>
      <c r="AB142" s="1" t="e">
        <f>_xlfn.STDEV.S(Y140:Y142)</f>
        <v>#DIV/0!</v>
      </c>
    </row>
    <row r="143" spans="1:28" x14ac:dyDescent="0.2">
      <c r="A143" s="11" t="s">
        <v>23</v>
      </c>
      <c r="B143" s="9">
        <v>0.08</v>
      </c>
      <c r="C143" s="2">
        <v>1</v>
      </c>
      <c r="E143" s="6">
        <v>1446.04</v>
      </c>
      <c r="F143" s="6">
        <v>1671.97</v>
      </c>
      <c r="G143" s="6">
        <v>9882280.2699999996</v>
      </c>
      <c r="H143" s="1">
        <v>0</v>
      </c>
      <c r="J143" s="1">
        <f t="shared" si="103"/>
        <v>14460.4</v>
      </c>
      <c r="K143" s="6">
        <f t="shared" si="104"/>
        <v>16719.7</v>
      </c>
      <c r="L143" s="1">
        <f t="shared" si="105"/>
        <v>988228027</v>
      </c>
      <c r="M143" s="1">
        <f t="shared" si="106"/>
        <v>0</v>
      </c>
      <c r="O143" s="1" t="e">
        <f t="shared" si="109"/>
        <v>#DIV/0!</v>
      </c>
      <c r="P143" s="1">
        <f t="shared" si="110"/>
        <v>0.86487197736801491</v>
      </c>
      <c r="Q143" s="1" t="e">
        <f t="shared" si="111"/>
        <v>#DIV/0!</v>
      </c>
      <c r="R143" s="1">
        <f t="shared" si="112"/>
        <v>-0.14517378604654618</v>
      </c>
      <c r="S143" s="1" t="e">
        <f t="shared" si="113"/>
        <v>#DIV/0!</v>
      </c>
      <c r="U143" s="6">
        <f t="shared" si="114"/>
        <v>31180.1</v>
      </c>
      <c r="V143" s="1">
        <f t="shared" si="115"/>
        <v>988228027</v>
      </c>
      <c r="W143" s="1">
        <f t="shared" si="116"/>
        <v>14.951930796975093</v>
      </c>
      <c r="Y143" s="1" t="e">
        <f t="shared" si="117"/>
        <v>#DIV/0!</v>
      </c>
    </row>
    <row r="144" spans="1:28" x14ac:dyDescent="0.2">
      <c r="A144" s="11" t="s">
        <v>23</v>
      </c>
      <c r="B144" s="9">
        <v>0.08</v>
      </c>
      <c r="C144" s="2">
        <v>2</v>
      </c>
      <c r="E144" s="6">
        <v>1497.09</v>
      </c>
      <c r="F144" s="6">
        <v>1551.3</v>
      </c>
      <c r="G144" s="6">
        <v>7414060.0599999996</v>
      </c>
      <c r="H144" s="1">
        <v>0</v>
      </c>
      <c r="J144" s="1">
        <f t="shared" si="103"/>
        <v>14970.9</v>
      </c>
      <c r="K144" s="6">
        <f t="shared" si="104"/>
        <v>15513</v>
      </c>
      <c r="L144" s="1">
        <f t="shared" si="105"/>
        <v>741406006</v>
      </c>
      <c r="M144" s="1">
        <f t="shared" si="106"/>
        <v>0</v>
      </c>
      <c r="O144" s="1" t="e">
        <f t="shared" si="109"/>
        <v>#DIV/0!</v>
      </c>
      <c r="P144" s="1">
        <f t="shared" si="110"/>
        <v>0.96505511506478436</v>
      </c>
      <c r="Q144" s="1" t="e">
        <f t="shared" si="111"/>
        <v>#DIV/0!</v>
      </c>
      <c r="R144" s="1">
        <f t="shared" si="112"/>
        <v>-3.5570065217325406E-2</v>
      </c>
      <c r="S144" s="1" t="e">
        <f t="shared" si="113"/>
        <v>#DIV/0!</v>
      </c>
      <c r="U144" s="6">
        <f t="shared" si="114"/>
        <v>30483.9</v>
      </c>
      <c r="V144" s="1">
        <f t="shared" si="115"/>
        <v>741406006</v>
      </c>
      <c r="W144" s="1">
        <f t="shared" si="116"/>
        <v>14.56992869394449</v>
      </c>
      <c r="Y144" s="1" t="e">
        <f t="shared" si="117"/>
        <v>#DIV/0!</v>
      </c>
    </row>
    <row r="145" spans="1:28" x14ac:dyDescent="0.2">
      <c r="A145" s="11" t="s">
        <v>23</v>
      </c>
      <c r="B145" s="9">
        <v>0.08</v>
      </c>
      <c r="C145" s="2">
        <v>3</v>
      </c>
      <c r="E145" s="1">
        <v>852.24</v>
      </c>
      <c r="F145" s="1">
        <v>978.58</v>
      </c>
      <c r="G145" s="6">
        <v>8486410.1600000001</v>
      </c>
      <c r="H145" s="1">
        <v>0</v>
      </c>
      <c r="J145" s="1">
        <f t="shared" si="103"/>
        <v>8522.4</v>
      </c>
      <c r="K145" s="6">
        <f t="shared" si="104"/>
        <v>9785.8000000000011</v>
      </c>
      <c r="L145" s="1">
        <f t="shared" si="105"/>
        <v>848641016</v>
      </c>
      <c r="M145" s="1">
        <f t="shared" si="106"/>
        <v>0</v>
      </c>
      <c r="O145" s="1" t="e">
        <f t="shared" si="109"/>
        <v>#DIV/0!</v>
      </c>
      <c r="P145" s="1">
        <f t="shared" si="110"/>
        <v>0.87089456150749034</v>
      </c>
      <c r="Q145" s="1" t="e">
        <f t="shared" si="111"/>
        <v>#DIV/0!</v>
      </c>
      <c r="R145" s="1">
        <f t="shared" si="112"/>
        <v>-0.13823436398374234</v>
      </c>
      <c r="S145" s="1" t="e">
        <f t="shared" si="113"/>
        <v>#DIV/0!</v>
      </c>
      <c r="U145" s="6">
        <f t="shared" si="114"/>
        <v>18308.2</v>
      </c>
      <c r="V145" s="1">
        <f t="shared" si="115"/>
        <v>848641016</v>
      </c>
      <c r="W145" s="1">
        <f t="shared" si="116"/>
        <v>15.500376830085672</v>
      </c>
      <c r="Y145" s="1" t="e">
        <f t="shared" si="117"/>
        <v>#DIV/0!</v>
      </c>
      <c r="Z145" s="1" t="e">
        <f t="shared" ref="Z145" si="135">AVERAGE(Y143:Y145)</f>
        <v>#DIV/0!</v>
      </c>
      <c r="AA145" t="e">
        <f t="shared" ref="AA145" si="136">Z145-Z$124</f>
        <v>#DIV/0!</v>
      </c>
      <c r="AB145" s="1" t="e">
        <f>_xlfn.STDEV.S(Y143:Y145)</f>
        <v>#DIV/0!</v>
      </c>
    </row>
  </sheetData>
  <sortState ref="A2:M145">
    <sortCondition ref="C2:C145"/>
    <sortCondition ref="D2:D145"/>
    <sortCondition ref="B2:B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File information</vt:lpstr>
      <vt:lpstr>a) Liquid fitness assays 24 hrs</vt:lpstr>
      <vt:lpstr>b) Liquid fitness assays 48 hrs</vt:lpstr>
      <vt:lpstr>c) Colony fitness assays 24 hrs</vt:lpstr>
      <vt:lpstr>d) Colony fitness assays 48 hrs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2020-03-12T13:14:30Z</dcterms:created>
  <dcterms:modified xsi:type="dcterms:W3CDTF">2022-07-08T18:18:11Z</dcterms:modified>
</cp:coreProperties>
</file>